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7920" tabRatio="610" activeTab="5"/>
  </bookViews>
  <sheets>
    <sheet name="第100章" sheetId="1" r:id="rId1"/>
    <sheet name="第200章" sheetId="2" r:id="rId2"/>
    <sheet name="第300章 " sheetId="3" r:id="rId3"/>
    <sheet name="第600章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<sst xmlns="http://schemas.openxmlformats.org/spreadsheetml/2006/main" count="161" uniqueCount="102">
  <si>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</si>
  <si>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</si>
  <si>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</si>
  <si>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</si>
  <si>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</si>
  <si>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</si>
  <si>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</si>
  <si>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</si>
  <si>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</si>
  <si>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</si>
  <si>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</si>
  <si>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</si>
  <si>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</si>
  <si>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</si>
  <si>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</si>
  <si>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</si>
  <si>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</si>
  <si>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</si>
  <si>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</si>
  <si>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</si>
  <si>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</si>
  <si>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</si>
  <si>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</si>
  <si>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</si>
  <si>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</si>
  <si>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</si>
  <si>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</si>
  <si>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</si>
  <si>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</si>
  <si>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</si>
  <si>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</si>
  <si>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投标价（8+12=13）</t>
  </si>
  <si>
    <t>-a</t>
  </si>
  <si>
    <t>清单  第200章 合计   人民币</t>
  </si>
  <si>
    <t>103-1</t>
  </si>
  <si>
    <t>施工环保费</t>
  </si>
  <si>
    <t>m3</t>
  </si>
  <si>
    <t/>
  </si>
  <si>
    <t>102-3</t>
  </si>
  <si>
    <t>工程名称：</t>
  </si>
  <si>
    <t xml:space="preserve">  货币单位：人民币元</t>
  </si>
  <si>
    <t>竣工文件</t>
  </si>
  <si>
    <t>202-1</t>
  </si>
  <si>
    <t>清理与掘除</t>
  </si>
  <si>
    <r>
      <t>m</t>
    </r>
    <r>
      <rPr>
        <sz val="11"/>
        <color indexed="8"/>
        <rFont val="宋体"/>
        <family val="0"/>
      </rPr>
      <t>2</t>
    </r>
  </si>
  <si>
    <t>-b</t>
  </si>
  <si>
    <t>m3</t>
  </si>
  <si>
    <t>工程管理</t>
  </si>
  <si>
    <t>临时工程与设施</t>
  </si>
  <si>
    <t>承包人驻地建设</t>
  </si>
  <si>
    <t>场地清理</t>
  </si>
  <si>
    <t>填方路基</t>
  </si>
  <si>
    <r>
      <t>2</t>
    </r>
    <r>
      <rPr>
        <sz val="11"/>
        <color indexed="8"/>
        <rFont val="宋体"/>
        <family val="0"/>
      </rPr>
      <t>04-1</t>
    </r>
  </si>
  <si>
    <r>
      <t>已包含在清单合计中的安全生产费(招标控制价上限</t>
    </r>
    <r>
      <rPr>
        <sz val="10.5"/>
        <rFont val="宋体"/>
        <family val="0"/>
      </rPr>
      <t>1.5%</t>
    </r>
    <r>
      <rPr>
        <sz val="10.5"/>
        <rFont val="宋体"/>
        <family val="0"/>
      </rPr>
      <t>)</t>
    </r>
  </si>
  <si>
    <t>清单合计减去材料、工程设备、专业工程暂估价、安全生产费（招标控制价上限1.5%）合计(8-9-10=11)（评标价）</t>
  </si>
  <si>
    <t>挡土墙</t>
  </si>
  <si>
    <r>
      <t>2</t>
    </r>
    <r>
      <rPr>
        <sz val="11"/>
        <color indexed="8"/>
        <rFont val="宋体"/>
        <family val="0"/>
      </rPr>
      <t>09-3</t>
    </r>
  </si>
  <si>
    <t>砌体挡土墙</t>
  </si>
  <si>
    <r>
      <t>清单  第</t>
    </r>
    <r>
      <rPr>
        <sz val="12"/>
        <rFont val="宋体"/>
        <family val="0"/>
      </rPr>
      <t>3</t>
    </r>
    <r>
      <rPr>
        <sz val="12"/>
        <rFont val="宋体"/>
        <family val="0"/>
      </rPr>
      <t>00章 合计   人民币</t>
    </r>
  </si>
  <si>
    <t>m</t>
  </si>
  <si>
    <t>沥青混合料面层</t>
  </si>
  <si>
    <t>按上项（11）金额的3%作为不可预见因素的暂定金额</t>
  </si>
  <si>
    <t>2019年房山区公路地质灾害治理工程（G108）</t>
  </si>
  <si>
    <r>
      <t xml:space="preserve">金 </t>
    </r>
    <r>
      <rPr>
        <b/>
        <sz val="10.5"/>
        <rFont val="宋体"/>
        <family val="0"/>
      </rPr>
      <t xml:space="preserve"> </t>
    </r>
    <r>
      <rPr>
        <b/>
        <sz val="10.5"/>
        <rFont val="宋体"/>
        <family val="0"/>
      </rPr>
      <t>额</t>
    </r>
  </si>
  <si>
    <t>清理浮石</t>
  </si>
  <si>
    <t>清单     第200章  路 基</t>
  </si>
  <si>
    <t>挖方路基</t>
  </si>
  <si>
    <r>
      <t>2</t>
    </r>
    <r>
      <rPr>
        <sz val="11"/>
        <color indexed="8"/>
        <rFont val="宋体"/>
        <family val="0"/>
      </rPr>
      <t>03-1</t>
    </r>
  </si>
  <si>
    <t>路基挖方</t>
  </si>
  <si>
    <t>挖运土方</t>
  </si>
  <si>
    <t>液压劈裂削石方</t>
  </si>
  <si>
    <t>路基填筑</t>
  </si>
  <si>
    <t>护坡、护面墙</t>
  </si>
  <si>
    <r>
      <t>2</t>
    </r>
    <r>
      <rPr>
        <sz val="11"/>
        <color indexed="8"/>
        <rFont val="宋体"/>
        <family val="0"/>
      </rPr>
      <t>08-8</t>
    </r>
  </si>
  <si>
    <t>坡面柔性防护</t>
  </si>
  <si>
    <r>
      <t>-</t>
    </r>
    <r>
      <rPr>
        <sz val="11"/>
        <color indexed="8"/>
        <rFont val="宋体"/>
        <family val="0"/>
      </rPr>
      <t>c</t>
    </r>
  </si>
  <si>
    <t>主动防护网</t>
  </si>
  <si>
    <t>被动防护网</t>
  </si>
  <si>
    <t>岩石锚杆</t>
  </si>
  <si>
    <t>浆砌块石挡墙修复</t>
  </si>
  <si>
    <t>清单     第300章  路 面</t>
  </si>
  <si>
    <t>清单     第600章  安全设施及预埋管线</t>
  </si>
  <si>
    <t>清单     第700章  绿化及环境保护设施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</si>
  <si>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</si>
  <si>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</si>
  <si>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r>
      <t>6</t>
    </r>
    <r>
      <rPr>
        <sz val="11"/>
        <color indexed="8"/>
        <rFont val="宋体"/>
        <family val="0"/>
      </rPr>
      <t>04-14</t>
    </r>
  </si>
  <si>
    <t>块</t>
  </si>
  <si>
    <t>道路交通标志</t>
  </si>
  <si>
    <t>路线指示牌拆除与恢复</t>
  </si>
  <si>
    <t>地锦</t>
  </si>
  <si>
    <t>株</t>
  </si>
  <si>
    <t>种植乔木、灌木和攀缘植物</t>
  </si>
  <si>
    <t>地锦池修复</t>
  </si>
  <si>
    <t>m</t>
  </si>
  <si>
    <r>
      <t>3</t>
    </r>
    <r>
      <rPr>
        <sz val="11"/>
        <color indexed="8"/>
        <rFont val="宋体"/>
        <family val="0"/>
      </rPr>
      <t>09-4</t>
    </r>
  </si>
  <si>
    <t>沥青混凝土路面修复</t>
  </si>
  <si>
    <t>路面保护（填土方）</t>
  </si>
  <si>
    <t>清单     第100章   总则</t>
  </si>
  <si>
    <r>
      <t>临时道路修建、养护与拆除(包括原道路的养护费及</t>
    </r>
    <r>
      <rPr>
        <sz val="11"/>
        <rFont val="宋体"/>
        <family val="0"/>
      </rPr>
      <t>交通导改</t>
    </r>
    <r>
      <rPr>
        <sz val="11"/>
        <rFont val="宋体"/>
        <family val="0"/>
      </rPr>
      <t>)</t>
    </r>
  </si>
  <si>
    <r>
      <t>704-</t>
    </r>
    <r>
      <rPr>
        <sz val="11"/>
        <color indexed="8"/>
        <rFont val="宋体"/>
        <family val="0"/>
      </rPr>
      <t>5</t>
    </r>
  </si>
  <si>
    <t>人工种植花卉</t>
  </si>
  <si>
    <r>
      <t>7</t>
    </r>
    <r>
      <rPr>
        <sz val="11"/>
        <color indexed="8"/>
        <rFont val="宋体"/>
        <family val="0"/>
      </rPr>
      <t>04-6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</si>
</sst>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.5"/>
      <color rgb="FF000000"/>
      <name val="宋体"/>
      <family val="0"/>
    </font>
    <font>
      <u val="single"/>
      <sz val="12"/>
      <name val="Cambria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5" fontId="6" fillId="0" borderId="10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184" fontId="47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5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4" fontId="11" fillId="32" borderId="11" xfId="0" applyNumberFormat="1" applyFont="1" applyFill="1" applyBorder="1" applyAlignment="1">
      <alignment horizontal="center" vertical="center" wrapText="1"/>
    </xf>
    <xf numFmtId="18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85" fontId="11" fillId="32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4">
      <selection activeCell="H11" sqref="H11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57" t="s">
        <v>0</v>
      </c>
      <c r="B1" s="57"/>
      <c r="C1" s="57"/>
      <c r="D1" s="57"/>
      <c r="E1" s="57"/>
      <c r="F1" s="57"/>
    </row>
    <row r="2" spans="1:6" ht="33" customHeight="1">
      <c r="A2" s="2" t="s">
        <v>18</v>
      </c>
      <c r="B2" s="58" t="s">
        <v>62</v>
      </c>
      <c r="C2" s="59"/>
      <c r="D2" s="59"/>
      <c r="E2" s="63" t="s">
        <v>5</v>
      </c>
      <c r="F2" s="63"/>
    </row>
    <row r="3" spans="1:6" s="16" customFormat="1" ht="30.75" customHeight="1">
      <c r="A3" s="60" t="s">
        <v>97</v>
      </c>
      <c r="B3" s="61"/>
      <c r="C3" s="61"/>
      <c r="D3" s="61"/>
      <c r="E3" s="61"/>
      <c r="F3" s="61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33">
        <v>102</v>
      </c>
      <c r="B5" s="34" t="s">
        <v>47</v>
      </c>
      <c r="C5" s="4"/>
      <c r="D5" s="4"/>
      <c r="E5" s="4"/>
      <c r="F5" s="4"/>
    </row>
    <row r="6" spans="1:6" s="17" customFormat="1" ht="34.5" customHeight="1">
      <c r="A6" s="24" t="s">
        <v>25</v>
      </c>
      <c r="B6" s="25" t="s">
        <v>41</v>
      </c>
      <c r="C6" s="24" t="s">
        <v>26</v>
      </c>
      <c r="D6" s="14">
        <v>1</v>
      </c>
      <c r="E6" s="22"/>
      <c r="F6" s="18">
        <f aca="true" t="shared" si="0" ref="F6:F12">ROUND(D6*E6,0)</f>
        <v>0</v>
      </c>
    </row>
    <row r="7" spans="1:6" s="19" customFormat="1" ht="34.5" customHeight="1">
      <c r="A7" s="24" t="s">
        <v>30</v>
      </c>
      <c r="B7" s="25" t="s">
        <v>35</v>
      </c>
      <c r="C7" s="24" t="s">
        <v>26</v>
      </c>
      <c r="D7" s="14">
        <v>1</v>
      </c>
      <c r="E7" s="22"/>
      <c r="F7" s="18">
        <f t="shared" si="0"/>
        <v>0</v>
      </c>
    </row>
    <row r="8" spans="1:6" s="19" customFormat="1" ht="34.5" customHeight="1">
      <c r="A8" s="24" t="s">
        <v>38</v>
      </c>
      <c r="B8" s="25" t="s">
        <v>27</v>
      </c>
      <c r="C8" s="24" t="s">
        <v>26</v>
      </c>
      <c r="D8" s="14">
        <v>1</v>
      </c>
      <c r="E8" s="22"/>
      <c r="F8" s="18">
        <f t="shared" si="0"/>
        <v>0</v>
      </c>
    </row>
    <row r="9" spans="1:6" s="19" customFormat="1" ht="34.5" customHeight="1">
      <c r="A9" s="35">
        <v>103</v>
      </c>
      <c r="B9" s="36" t="s">
        <v>48</v>
      </c>
      <c r="C9" s="24"/>
      <c r="D9" s="14"/>
      <c r="E9" s="22"/>
      <c r="F9" s="18"/>
    </row>
    <row r="10" spans="1:6" s="19" customFormat="1" ht="43.5" customHeight="1">
      <c r="A10" s="24" t="s">
        <v>34</v>
      </c>
      <c r="B10" s="56" t="s">
        <v>98</v>
      </c>
      <c r="C10" s="24" t="s">
        <v>26</v>
      </c>
      <c r="D10" s="14">
        <v>1</v>
      </c>
      <c r="E10" s="22"/>
      <c r="F10" s="18">
        <f t="shared" si="0"/>
        <v>0</v>
      </c>
    </row>
    <row r="11" spans="1:6" s="19" customFormat="1" ht="34.5" customHeight="1">
      <c r="A11" s="29">
        <v>104</v>
      </c>
      <c r="B11" s="37" t="s">
        <v>49</v>
      </c>
      <c r="C11" s="24"/>
      <c r="D11" s="14"/>
      <c r="E11" s="22"/>
      <c r="F11" s="18"/>
    </row>
    <row r="12" spans="1:6" s="17" customFormat="1" ht="34.5" customHeight="1">
      <c r="A12" s="24" t="s">
        <v>28</v>
      </c>
      <c r="B12" s="25" t="s">
        <v>29</v>
      </c>
      <c r="C12" s="24" t="s">
        <v>26</v>
      </c>
      <c r="D12" s="14">
        <v>1</v>
      </c>
      <c r="E12" s="22"/>
      <c r="F12" s="18">
        <f t="shared" si="0"/>
        <v>0</v>
      </c>
    </row>
    <row r="13" spans="1:14" ht="34.5" customHeight="1">
      <c r="A13" s="62" t="s">
        <v>20</v>
      </c>
      <c r="B13" s="62"/>
      <c r="C13" s="62"/>
      <c r="D13" s="79">
        <f>ROUND(SUM(F6:F12),0)</f>
        <v>0</v>
      </c>
      <c r="E13" s="79"/>
      <c r="F13" s="15" t="s">
        <v>19</v>
      </c>
      <c r="G13" s="9"/>
      <c r="H13" s="9"/>
      <c r="I13" s="9"/>
      <c r="J13" s="9"/>
      <c r="K13" s="9"/>
      <c r="L13" s="9"/>
      <c r="M13" s="9"/>
      <c r="N13" s="9"/>
    </row>
    <row r="14" ht="32.25" customHeight="1"/>
    <row r="15" ht="25.5" customHeight="1">
      <c r="A15" s="10"/>
    </row>
  </sheetData>
  <sheetProtection password="E0F6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7480314960629921" right="0.7480314960629921" top="0.5511811023622047" bottom="0.5511811023622047" header="0.31496062992125984" footer="1.14173228346456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6">
      <selection activeCell="E7" sqref="E7"/>
    </sheetView>
  </sheetViews>
  <sheetFormatPr defaultColWidth="9.00390625" defaultRowHeight="14.25"/>
  <cols>
    <col min="1" max="1" width="10.00390625" style="2" customWidth="1"/>
    <col min="2" max="2" width="29.25390625" style="11" customWidth="1"/>
    <col min="3" max="3" width="9.50390625" style="2" customWidth="1"/>
    <col min="4" max="4" width="9.875" style="12" customWidth="1"/>
    <col min="5" max="5" width="9.375" style="13" customWidth="1"/>
    <col min="6" max="6" width="12.125" style="13" customWidth="1"/>
    <col min="7" max="16384" width="9.00390625" style="2" customWidth="1"/>
  </cols>
  <sheetData>
    <row r="1" spans="1:6" ht="39.75" customHeight="1">
      <c r="A1" s="57" t="s">
        <v>0</v>
      </c>
      <c r="B1" s="57"/>
      <c r="C1" s="57"/>
      <c r="D1" s="57"/>
      <c r="E1" s="57"/>
      <c r="F1" s="57"/>
    </row>
    <row r="2" spans="1:6" ht="33.75" customHeight="1">
      <c r="A2" s="3" t="s">
        <v>18</v>
      </c>
      <c r="B2" s="65" t="str">
        <f>'第100章'!B2</f>
        <v>2019年房山区公路地质灾害治理工程（G108）</v>
      </c>
      <c r="C2" s="65"/>
      <c r="D2" s="65"/>
      <c r="E2" s="66" t="s">
        <v>6</v>
      </c>
      <c r="F2" s="66"/>
    </row>
    <row r="3" spans="1:6" ht="33.75" customHeight="1">
      <c r="A3" s="67" t="s">
        <v>65</v>
      </c>
      <c r="B3" s="61"/>
      <c r="C3" s="61"/>
      <c r="D3" s="61"/>
      <c r="E3" s="61"/>
      <c r="F3" s="61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4">
        <v>202</v>
      </c>
      <c r="B5" s="36" t="s">
        <v>50</v>
      </c>
      <c r="C5" s="24" t="s">
        <v>37</v>
      </c>
      <c r="D5" s="26"/>
      <c r="E5" s="8"/>
      <c r="F5" s="18"/>
    </row>
    <row r="6" spans="1:6" ht="27.75" customHeight="1">
      <c r="A6" s="24" t="s">
        <v>42</v>
      </c>
      <c r="B6" s="25" t="s">
        <v>43</v>
      </c>
      <c r="C6" s="24"/>
      <c r="D6" s="26"/>
      <c r="E6" s="8"/>
      <c r="F6" s="18"/>
    </row>
    <row r="7" spans="1:6" ht="27.75" customHeight="1">
      <c r="A7" s="24" t="s">
        <v>32</v>
      </c>
      <c r="B7" s="47" t="s">
        <v>64</v>
      </c>
      <c r="C7" s="24" t="s">
        <v>36</v>
      </c>
      <c r="D7" s="27">
        <v>120</v>
      </c>
      <c r="E7" s="44"/>
      <c r="F7" s="18">
        <f>ROUND(D7*E7,0)</f>
        <v>0</v>
      </c>
    </row>
    <row r="8" spans="1:6" ht="27.75" customHeight="1">
      <c r="A8" s="40">
        <v>203</v>
      </c>
      <c r="B8" s="48" t="s">
        <v>66</v>
      </c>
      <c r="C8" s="39"/>
      <c r="D8" s="38"/>
      <c r="E8" s="8"/>
      <c r="F8" s="18"/>
    </row>
    <row r="9" spans="1:6" ht="27.75" customHeight="1">
      <c r="A9" s="49" t="s">
        <v>67</v>
      </c>
      <c r="B9" s="48" t="s">
        <v>68</v>
      </c>
      <c r="C9" s="24"/>
      <c r="D9" s="42"/>
      <c r="E9" s="8"/>
      <c r="F9" s="18"/>
    </row>
    <row r="10" spans="1:6" ht="27.75" customHeight="1">
      <c r="A10" s="24" t="s">
        <v>32</v>
      </c>
      <c r="B10" s="48" t="s">
        <v>69</v>
      </c>
      <c r="C10" s="24" t="s">
        <v>36</v>
      </c>
      <c r="D10" s="42">
        <v>1000</v>
      </c>
      <c r="E10" s="8"/>
      <c r="F10" s="18">
        <f>ROUND(D10*E10,0)</f>
        <v>0</v>
      </c>
    </row>
    <row r="11" spans="1:6" ht="27.75" customHeight="1">
      <c r="A11" s="31" t="s">
        <v>45</v>
      </c>
      <c r="B11" s="43" t="s">
        <v>70</v>
      </c>
      <c r="C11" s="24" t="s">
        <v>36</v>
      </c>
      <c r="D11" s="42">
        <v>2000</v>
      </c>
      <c r="E11" s="8"/>
      <c r="F11" s="18">
        <f>ROUND(D11*E11,0)</f>
        <v>0</v>
      </c>
    </row>
    <row r="12" spans="1:6" ht="27.75" customHeight="1">
      <c r="A12" s="31">
        <v>204</v>
      </c>
      <c r="B12" s="36" t="s">
        <v>51</v>
      </c>
      <c r="C12" s="30"/>
      <c r="D12" s="27"/>
      <c r="E12" s="8"/>
      <c r="F12" s="18"/>
    </row>
    <row r="13" spans="1:6" ht="27.75" customHeight="1">
      <c r="A13" s="35" t="s">
        <v>52</v>
      </c>
      <c r="B13" s="50" t="s">
        <v>71</v>
      </c>
      <c r="C13" s="24" t="s">
        <v>37</v>
      </c>
      <c r="D13" s="27"/>
      <c r="E13" s="8"/>
      <c r="F13" s="18"/>
    </row>
    <row r="14" spans="1:6" ht="27.75" customHeight="1">
      <c r="A14" s="24" t="s">
        <v>32</v>
      </c>
      <c r="B14" s="55" t="s">
        <v>96</v>
      </c>
      <c r="C14" s="24" t="s">
        <v>36</v>
      </c>
      <c r="D14" s="27">
        <v>1000</v>
      </c>
      <c r="E14" s="8"/>
      <c r="F14" s="18">
        <f>ROUND(D14*E14,0)</f>
        <v>0</v>
      </c>
    </row>
    <row r="15" spans="1:6" ht="27.75" customHeight="1">
      <c r="A15" s="35">
        <v>208</v>
      </c>
      <c r="B15" s="50" t="s">
        <v>72</v>
      </c>
      <c r="C15" s="24"/>
      <c r="D15" s="27"/>
      <c r="E15" s="8"/>
      <c r="F15" s="18"/>
    </row>
    <row r="16" spans="1:6" ht="27.75" customHeight="1">
      <c r="A16" s="51" t="s">
        <v>73</v>
      </c>
      <c r="B16" s="50" t="s">
        <v>74</v>
      </c>
      <c r="C16" s="24" t="s">
        <v>37</v>
      </c>
      <c r="D16" s="27"/>
      <c r="E16" s="8"/>
      <c r="F16" s="18"/>
    </row>
    <row r="17" spans="1:6" ht="27.75" customHeight="1">
      <c r="A17" s="24" t="s">
        <v>32</v>
      </c>
      <c r="B17" s="25" t="s">
        <v>76</v>
      </c>
      <c r="C17" s="30" t="s">
        <v>44</v>
      </c>
      <c r="D17" s="27">
        <v>30527</v>
      </c>
      <c r="E17" s="8"/>
      <c r="F17" s="18">
        <f>ROUND(D17*E17,0)</f>
        <v>0</v>
      </c>
    </row>
    <row r="18" spans="1:6" ht="27.75" customHeight="1">
      <c r="A18" s="31" t="s">
        <v>45</v>
      </c>
      <c r="B18" s="25" t="s">
        <v>77</v>
      </c>
      <c r="C18" s="30" t="s">
        <v>44</v>
      </c>
      <c r="D18" s="27">
        <v>870</v>
      </c>
      <c r="E18" s="8"/>
      <c r="F18" s="18">
        <f>ROUND(D18*E18,0)</f>
        <v>0</v>
      </c>
    </row>
    <row r="19" spans="1:6" ht="27.75" customHeight="1">
      <c r="A19" s="52" t="s">
        <v>75</v>
      </c>
      <c r="B19" s="25" t="s">
        <v>78</v>
      </c>
      <c r="C19" s="51" t="s">
        <v>59</v>
      </c>
      <c r="D19" s="27">
        <v>120</v>
      </c>
      <c r="E19" s="8"/>
      <c r="F19" s="18">
        <f>ROUND(D19*E19,0)</f>
        <v>0</v>
      </c>
    </row>
    <row r="20" spans="1:6" ht="27.75" customHeight="1">
      <c r="A20" s="24">
        <v>209</v>
      </c>
      <c r="B20" s="36" t="s">
        <v>55</v>
      </c>
      <c r="C20" s="32"/>
      <c r="D20" s="27"/>
      <c r="E20" s="8"/>
      <c r="F20" s="18"/>
    </row>
    <row r="21" spans="1:6" ht="27.75" customHeight="1">
      <c r="A21" s="35" t="s">
        <v>56</v>
      </c>
      <c r="B21" s="50" t="s">
        <v>57</v>
      </c>
      <c r="C21" s="24" t="s">
        <v>37</v>
      </c>
      <c r="D21" s="27"/>
      <c r="E21" s="8"/>
      <c r="F21" s="18"/>
    </row>
    <row r="22" spans="1:6" ht="27.75" customHeight="1">
      <c r="A22" s="24" t="s">
        <v>32</v>
      </c>
      <c r="B22" s="50" t="s">
        <v>79</v>
      </c>
      <c r="C22" s="32" t="s">
        <v>46</v>
      </c>
      <c r="D22" s="27">
        <v>60</v>
      </c>
      <c r="E22" s="8"/>
      <c r="F22" s="18">
        <f>ROUND(D22*E22,0)</f>
        <v>0</v>
      </c>
    </row>
    <row r="23" spans="1:6" ht="33.75" customHeight="1">
      <c r="A23" s="62" t="s">
        <v>33</v>
      </c>
      <c r="B23" s="62"/>
      <c r="C23" s="62"/>
      <c r="D23" s="64">
        <f>ROUND(SUM(F5:F22),0)</f>
        <v>0</v>
      </c>
      <c r="E23" s="64"/>
      <c r="F23" s="28" t="s">
        <v>19</v>
      </c>
    </row>
  </sheetData>
  <sheetProtection password="E0F6" sheet="1"/>
  <protectedRanges>
    <protectedRange sqref="E7 E10:E11 E14 E17:E19 E22" name="区域1"/>
  </protectedRanges>
  <mergeCells count="6">
    <mergeCell ref="A23:C23"/>
    <mergeCell ref="D23:E2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1811023622047245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11" sqref="D11"/>
    </sheetView>
  </sheetViews>
  <sheetFormatPr defaultColWidth="9.00390625" defaultRowHeight="14.25"/>
  <cols>
    <col min="1" max="1" width="10.00390625" style="2" customWidth="1"/>
    <col min="2" max="2" width="29.25390625" style="11" customWidth="1"/>
    <col min="3" max="3" width="9.50390625" style="2" customWidth="1"/>
    <col min="4" max="4" width="9.875" style="12" customWidth="1"/>
    <col min="5" max="5" width="9.375" style="13" customWidth="1"/>
    <col min="6" max="6" width="12.125" style="13" customWidth="1"/>
    <col min="7" max="16384" width="9.00390625" style="2" customWidth="1"/>
  </cols>
  <sheetData>
    <row r="1" spans="1:6" ht="39.75" customHeight="1">
      <c r="A1" s="57" t="s">
        <v>0</v>
      </c>
      <c r="B1" s="57"/>
      <c r="C1" s="57"/>
      <c r="D1" s="57"/>
      <c r="E1" s="57"/>
      <c r="F1" s="57"/>
    </row>
    <row r="2" spans="1:6" ht="33.75" customHeight="1">
      <c r="A2" s="3" t="s">
        <v>18</v>
      </c>
      <c r="B2" s="65" t="str">
        <f>'第100章'!B2</f>
        <v>2019年房山区公路地质灾害治理工程（G108）</v>
      </c>
      <c r="C2" s="65"/>
      <c r="D2" s="65"/>
      <c r="E2" s="66" t="s">
        <v>6</v>
      </c>
      <c r="F2" s="66"/>
    </row>
    <row r="3" spans="1:6" ht="33.75" customHeight="1">
      <c r="A3" s="67" t="s">
        <v>80</v>
      </c>
      <c r="B3" s="61"/>
      <c r="C3" s="61"/>
      <c r="D3" s="61"/>
      <c r="E3" s="61"/>
      <c r="F3" s="61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40">
        <v>309</v>
      </c>
      <c r="B5" s="43" t="s">
        <v>60</v>
      </c>
      <c r="C5" s="30"/>
      <c r="D5" s="41"/>
      <c r="E5" s="8"/>
      <c r="F5" s="18"/>
    </row>
    <row r="6" spans="1:6" ht="27.75" customHeight="1">
      <c r="A6" s="54" t="s">
        <v>94</v>
      </c>
      <c r="B6" s="43" t="s">
        <v>95</v>
      </c>
      <c r="C6" s="30" t="s">
        <v>44</v>
      </c>
      <c r="D6" s="27">
        <v>1000</v>
      </c>
      <c r="E6" s="8"/>
      <c r="F6" s="18">
        <f>ROUND(D6*E6,0)</f>
        <v>0</v>
      </c>
    </row>
    <row r="7" spans="1:6" ht="33.75" customHeight="1">
      <c r="A7" s="68" t="s">
        <v>58</v>
      </c>
      <c r="B7" s="62"/>
      <c r="C7" s="62"/>
      <c r="D7" s="64">
        <f>ROUND(SUM(F5:F6),0)</f>
        <v>0</v>
      </c>
      <c r="E7" s="64"/>
      <c r="F7" s="28" t="s">
        <v>19</v>
      </c>
    </row>
  </sheetData>
  <sheetProtection password="E0F6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80314960629921" right="0.7480314960629921" top="0.7874015748031497" bottom="1.4566929133858268" header="0.5118110236220472" footer="1.181102362204724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0.00390625" style="2" customWidth="1"/>
    <col min="2" max="2" width="29.25390625" style="11" customWidth="1"/>
    <col min="3" max="3" width="9.50390625" style="2" customWidth="1"/>
    <col min="4" max="4" width="9.875" style="12" customWidth="1"/>
    <col min="5" max="5" width="9.375" style="13" customWidth="1"/>
    <col min="6" max="6" width="12.125" style="13" customWidth="1"/>
    <col min="7" max="16384" width="9.00390625" style="2" customWidth="1"/>
  </cols>
  <sheetData>
    <row r="1" spans="1:6" ht="39.75" customHeight="1">
      <c r="A1" s="57" t="s">
        <v>0</v>
      </c>
      <c r="B1" s="57"/>
      <c r="C1" s="57"/>
      <c r="D1" s="57"/>
      <c r="E1" s="57"/>
      <c r="F1" s="57"/>
    </row>
    <row r="2" spans="1:6" ht="33.75" customHeight="1">
      <c r="A2" s="3" t="s">
        <v>18</v>
      </c>
      <c r="B2" s="65" t="str">
        <f>'第100章'!B2</f>
        <v>2019年房山区公路地质灾害治理工程（G108）</v>
      </c>
      <c r="C2" s="65"/>
      <c r="D2" s="65"/>
      <c r="E2" s="66" t="s">
        <v>6</v>
      </c>
      <c r="F2" s="66"/>
    </row>
    <row r="3" spans="1:6" ht="33.75" customHeight="1">
      <c r="A3" s="67" t="s">
        <v>81</v>
      </c>
      <c r="B3" s="61"/>
      <c r="C3" s="61"/>
      <c r="D3" s="61"/>
      <c r="E3" s="61"/>
      <c r="F3" s="61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4">
        <v>604</v>
      </c>
      <c r="B5" s="50" t="s">
        <v>87</v>
      </c>
      <c r="C5" s="24" t="s">
        <v>37</v>
      </c>
      <c r="D5" s="26"/>
      <c r="E5" s="8"/>
      <c r="F5" s="18"/>
    </row>
    <row r="6" spans="1:6" ht="27.75" customHeight="1">
      <c r="A6" s="51" t="s">
        <v>85</v>
      </c>
      <c r="B6" s="25" t="s">
        <v>88</v>
      </c>
      <c r="C6" s="51" t="s">
        <v>86</v>
      </c>
      <c r="D6" s="53">
        <v>2</v>
      </c>
      <c r="E6" s="8"/>
      <c r="F6" s="18">
        <f>ROUND(D6*E6,0)</f>
        <v>0</v>
      </c>
    </row>
    <row r="7" spans="1:6" ht="33.75" customHeight="1">
      <c r="A7" s="69" t="s">
        <v>84</v>
      </c>
      <c r="B7" s="62"/>
      <c r="C7" s="62"/>
      <c r="D7" s="64">
        <f>ROUND(SUM(F5:F6),0)</f>
        <v>0</v>
      </c>
      <c r="E7" s="64"/>
      <c r="F7" s="28" t="s">
        <v>19</v>
      </c>
    </row>
  </sheetData>
  <sheetProtection password="E0F6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0.00390625" style="2" customWidth="1"/>
    <col min="2" max="2" width="28.00390625" style="11" customWidth="1"/>
    <col min="3" max="3" width="9.50390625" style="2" customWidth="1"/>
    <col min="4" max="4" width="9.875" style="12" customWidth="1"/>
    <col min="5" max="5" width="9.875" style="13" customWidth="1"/>
    <col min="6" max="6" width="12.125" style="13" customWidth="1"/>
    <col min="7" max="16384" width="9.00390625" style="2" customWidth="1"/>
  </cols>
  <sheetData>
    <row r="1" spans="1:6" ht="39.75" customHeight="1">
      <c r="A1" s="57" t="s">
        <v>0</v>
      </c>
      <c r="B1" s="57"/>
      <c r="C1" s="57"/>
      <c r="D1" s="57"/>
      <c r="E1" s="57"/>
      <c r="F1" s="57"/>
    </row>
    <row r="2" spans="1:6" ht="33.75" customHeight="1">
      <c r="A2" s="3" t="s">
        <v>18</v>
      </c>
      <c r="B2" s="65" t="str">
        <f>'第100章'!B2</f>
        <v>2019年房山区公路地质灾害治理工程（G108）</v>
      </c>
      <c r="C2" s="65"/>
      <c r="D2" s="65"/>
      <c r="E2" s="66" t="s">
        <v>6</v>
      </c>
      <c r="F2" s="66"/>
    </row>
    <row r="3" spans="1:6" ht="33.75" customHeight="1">
      <c r="A3" s="67" t="s">
        <v>82</v>
      </c>
      <c r="B3" s="61"/>
      <c r="C3" s="61"/>
      <c r="D3" s="61"/>
      <c r="E3" s="61"/>
      <c r="F3" s="61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4">
        <v>704</v>
      </c>
      <c r="B5" s="50" t="s">
        <v>91</v>
      </c>
      <c r="C5" s="24" t="s">
        <v>37</v>
      </c>
      <c r="D5" s="26"/>
      <c r="E5" s="8"/>
      <c r="F5" s="18"/>
    </row>
    <row r="6" spans="1:6" ht="27.75" customHeight="1">
      <c r="A6" s="24" t="s">
        <v>99</v>
      </c>
      <c r="B6" s="25" t="s">
        <v>100</v>
      </c>
      <c r="C6" s="24"/>
      <c r="D6" s="26"/>
      <c r="E6" s="8"/>
      <c r="F6" s="18"/>
    </row>
    <row r="7" spans="1:6" ht="27.75" customHeight="1">
      <c r="A7" s="24" t="s">
        <v>32</v>
      </c>
      <c r="B7" s="50" t="s">
        <v>89</v>
      </c>
      <c r="C7" s="51" t="s">
        <v>90</v>
      </c>
      <c r="D7" s="53">
        <v>200</v>
      </c>
      <c r="E7" s="8"/>
      <c r="F7" s="18">
        <f>ROUND(D7*E7,0)</f>
        <v>0</v>
      </c>
    </row>
    <row r="8" spans="1:6" ht="27.75" customHeight="1">
      <c r="A8" s="39" t="s">
        <v>101</v>
      </c>
      <c r="B8" s="48" t="s">
        <v>92</v>
      </c>
      <c r="C8" s="51" t="s">
        <v>93</v>
      </c>
      <c r="D8" s="27">
        <v>100</v>
      </c>
      <c r="E8" s="8"/>
      <c r="F8" s="18">
        <f>ROUND(D8*E8,0)</f>
        <v>0</v>
      </c>
    </row>
    <row r="9" spans="1:6" ht="33.75" customHeight="1">
      <c r="A9" s="69" t="s">
        <v>83</v>
      </c>
      <c r="B9" s="62"/>
      <c r="C9" s="62"/>
      <c r="D9" s="64">
        <f>ROUND(SUM(F5:F8),0)</f>
        <v>0</v>
      </c>
      <c r="E9" s="64"/>
      <c r="F9" s="28" t="s">
        <v>19</v>
      </c>
    </row>
  </sheetData>
  <sheetProtection password="E0F6" sheet="1"/>
  <protectedRanges>
    <protectedRange sqref="E7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086614173228347" right="0.7086614173228347" top="0.7480314960629921" bottom="0.7480314960629921" header="0.31496062992125984" footer="0.7086614173228347"/>
  <pageSetup horizontalDpi="600" verticalDpi="600" orientation="portrait" paperSize="9" r:id="rId1"/>
  <headerFooter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7">
      <selection activeCell="F10" sqref="F10"/>
    </sheetView>
  </sheetViews>
  <sheetFormatPr defaultColWidth="9.00390625" defaultRowHeight="14.25"/>
  <cols>
    <col min="1" max="1" width="12.25390625" style="0" customWidth="1"/>
    <col min="2" max="2" width="11.875" style="0" customWidth="1"/>
    <col min="3" max="3" width="45.625" style="0" customWidth="1"/>
    <col min="4" max="4" width="20.50390625" style="0" customWidth="1"/>
  </cols>
  <sheetData>
    <row r="1" spans="1:4" ht="39.75" customHeight="1">
      <c r="A1" s="70" t="s">
        <v>7</v>
      </c>
      <c r="B1" s="70"/>
      <c r="C1" s="70"/>
      <c r="D1" s="70"/>
    </row>
    <row r="2" spans="1:4" ht="39" customHeight="1">
      <c r="A2" s="23" t="s">
        <v>39</v>
      </c>
      <c r="B2" s="78" t="str">
        <f>'第100章'!B2</f>
        <v>2019年房山区公路地质灾害治理工程（G108）</v>
      </c>
      <c r="C2" s="78"/>
      <c r="D2" s="45" t="s">
        <v>40</v>
      </c>
    </row>
    <row r="3" spans="1:4" ht="39" customHeight="1">
      <c r="A3" s="7" t="s">
        <v>8</v>
      </c>
      <c r="B3" s="7" t="s">
        <v>9</v>
      </c>
      <c r="C3" s="7" t="s">
        <v>10</v>
      </c>
      <c r="D3" s="46" t="s">
        <v>63</v>
      </c>
    </row>
    <row r="4" spans="1:4" ht="27.75" customHeight="1">
      <c r="A4" s="1">
        <v>1</v>
      </c>
      <c r="B4" s="1">
        <v>100</v>
      </c>
      <c r="C4" s="1" t="s">
        <v>11</v>
      </c>
      <c r="D4" s="20">
        <f>'第100章'!D13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20">
        <f>'第200章'!D23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20">
        <f>'第300章 '!D7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20"/>
    </row>
    <row r="8" spans="1:4" ht="27.75" customHeight="1">
      <c r="A8" s="1">
        <v>5</v>
      </c>
      <c r="B8" s="1">
        <v>500</v>
      </c>
      <c r="C8" s="1" t="s">
        <v>15</v>
      </c>
      <c r="D8" s="20"/>
    </row>
    <row r="9" spans="1:4" ht="27.75" customHeight="1">
      <c r="A9" s="1">
        <v>6</v>
      </c>
      <c r="B9" s="1">
        <v>600</v>
      </c>
      <c r="C9" s="1" t="s">
        <v>16</v>
      </c>
      <c r="D9" s="20">
        <f>'第600章'!D7</f>
        <v>0</v>
      </c>
    </row>
    <row r="10" spans="1:4" ht="27.75" customHeight="1">
      <c r="A10" s="1">
        <v>7</v>
      </c>
      <c r="B10" s="1">
        <v>700</v>
      </c>
      <c r="C10" s="1" t="s">
        <v>17</v>
      </c>
      <c r="D10" s="20">
        <f>'第700章'!D9</f>
        <v>0</v>
      </c>
    </row>
    <row r="11" spans="1:4" ht="27.75" customHeight="1">
      <c r="A11" s="1">
        <v>8</v>
      </c>
      <c r="B11" s="74" t="s">
        <v>21</v>
      </c>
      <c r="C11" s="74"/>
      <c r="D11" s="21">
        <f>SUM(D4:D10)</f>
        <v>0</v>
      </c>
    </row>
    <row r="12" spans="1:4" ht="27.75" customHeight="1">
      <c r="A12" s="1">
        <v>9</v>
      </c>
      <c r="B12" s="74" t="s">
        <v>22</v>
      </c>
      <c r="C12" s="74"/>
      <c r="D12" s="21"/>
    </row>
    <row r="13" spans="1:4" ht="27.75" customHeight="1">
      <c r="A13" s="1">
        <v>10</v>
      </c>
      <c r="B13" s="73" t="s">
        <v>53</v>
      </c>
      <c r="C13" s="74"/>
      <c r="D13" s="21">
        <f>ROUND(8637972*1.5/100,0)</f>
        <v>129570</v>
      </c>
    </row>
    <row r="14" spans="1:4" ht="38.25" customHeight="1">
      <c r="A14" s="1">
        <v>11</v>
      </c>
      <c r="B14" s="75" t="s">
        <v>54</v>
      </c>
      <c r="C14" s="76"/>
      <c r="D14" s="21">
        <f>ROUND(D11-D12-D13,0)</f>
        <v>-129570</v>
      </c>
    </row>
    <row r="15" spans="1:4" ht="30.75" customHeight="1">
      <c r="A15" s="1">
        <v>12</v>
      </c>
      <c r="B15" s="77" t="s">
        <v>61</v>
      </c>
      <c r="C15" s="77"/>
      <c r="D15" s="21">
        <f>ROUND(D14*3%,0)</f>
        <v>-3887</v>
      </c>
    </row>
    <row r="16" spans="1:4" ht="30.75" customHeight="1">
      <c r="A16" s="1">
        <v>13</v>
      </c>
      <c r="B16" s="74" t="s">
        <v>31</v>
      </c>
      <c r="C16" s="74"/>
      <c r="D16" s="21">
        <f>D11+D15</f>
        <v>-3887</v>
      </c>
    </row>
    <row r="17" spans="1:4" ht="30" customHeight="1">
      <c r="A17" s="71"/>
      <c r="B17" s="72"/>
      <c r="C17" s="72"/>
      <c r="D17" s="72"/>
    </row>
  </sheetData>
  <sheetProtection password="E0F6" sheet="1"/>
  <mergeCells count="9">
    <mergeCell ref="A1:D1"/>
    <mergeCell ref="A17:D17"/>
    <mergeCell ref="B13:C13"/>
    <mergeCell ref="B11:C11"/>
    <mergeCell ref="B12:C12"/>
    <mergeCell ref="B16:C16"/>
    <mergeCell ref="B14:C14"/>
    <mergeCell ref="B15:C15"/>
    <mergeCell ref="B2:C2"/>
  </mergeCells>
  <printOptions horizontalCentered="1"/>
  <pageMargins left="0.15748031496062992" right="0.15748031496062992" top="0.5905511811023623" bottom="2.283464566929134" header="0.35433070866141736" footer="2.04724409448818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2019-05-23T01:27:19Z</cp:lastPrinted>
  <dcterms:created xsi:type="dcterms:W3CDTF">2008-04-07T07:00:19Z</dcterms:created>
  <dcterms:modified xsi:type="dcterms:W3CDTF">2019-05-23T01:35:28Z</dcterms:modified>
  <cp:category/>
  <cp:version/>
  <cp:contentType/>
  <cp:contentStatus/>
</cp:coreProperties>
</file>