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895" windowHeight="9930" activeTab="4"/>
  </bookViews>
  <sheets>
    <sheet name="京拉线护栏修复" sheetId="7" r:id="rId1"/>
    <sheet name=" 鲁家滩水库一桥" sheetId="4" r:id="rId2"/>
    <sheet name=" 鲁家滩水库二桥" sheetId="5" r:id="rId3"/>
    <sheet name=" 鲁家山经济园一桥" sheetId="6" r:id="rId4"/>
    <sheet name="汇总表" sheetId="8" r:id="rId5"/>
  </sheets>
  <definedNames>
    <definedName name="_xlnm.Print_Area" localSheetId="3">' 鲁家山经济园一桥'!$A$1:$F$41</definedName>
    <definedName name="_xlnm.Print_Area" localSheetId="2">' 鲁家滩水库二桥'!$A$1:$F$41</definedName>
    <definedName name="_xlnm.Print_Area" localSheetId="1">' 鲁家滩水库一桥'!$A$1:$F$41</definedName>
    <definedName name="_xlnm.Print_Area" localSheetId="4">汇总表!$A$1:$H$17</definedName>
    <definedName name="_xlnm.Print_Area" localSheetId="0">京拉线护栏修复!$A$1:$F$31</definedName>
  </definedNames>
  <calcPr calcId="124519"/>
</workbook>
</file>

<file path=xl/calcChain.xml><?xml version="1.0" encoding="utf-8"?>
<calcChain xmlns="http://schemas.openxmlformats.org/spreadsheetml/2006/main">
  <c r="F38" i="6"/>
  <c r="G14" i="8" s="1"/>
  <c r="F38" i="5"/>
  <c r="F14" i="8" s="1"/>
  <c r="F38" i="4"/>
  <c r="F28" i="7"/>
  <c r="E14" i="8"/>
  <c r="B17" i="7" l="1"/>
  <c r="A17"/>
  <c r="F14"/>
  <c r="D15" s="1"/>
  <c r="F24" s="1"/>
  <c r="D10" i="8" s="1"/>
  <c r="H10" s="1"/>
  <c r="F9" i="7"/>
  <c r="F8"/>
  <c r="F7"/>
  <c r="D14" i="8" s="1"/>
  <c r="H14" s="1"/>
  <c r="F6" i="7"/>
  <c r="F5"/>
  <c r="B27" i="6"/>
  <c r="A27"/>
  <c r="F24"/>
  <c r="F23"/>
  <c r="F22"/>
  <c r="F21"/>
  <c r="F19"/>
  <c r="F18"/>
  <c r="F17"/>
  <c r="F16"/>
  <c r="F14"/>
  <c r="F9"/>
  <c r="F8"/>
  <c r="F7"/>
  <c r="F6"/>
  <c r="F5"/>
  <c r="D10" s="1"/>
  <c r="F29" s="1"/>
  <c r="G5" i="8" s="1"/>
  <c r="B27" i="5"/>
  <c r="A27"/>
  <c r="F24"/>
  <c r="F23"/>
  <c r="F22"/>
  <c r="F21"/>
  <c r="F19"/>
  <c r="F18"/>
  <c r="F17"/>
  <c r="F16"/>
  <c r="F14"/>
  <c r="F9"/>
  <c r="F8"/>
  <c r="F7"/>
  <c r="F6"/>
  <c r="D10" s="1"/>
  <c r="F29" s="1"/>
  <c r="F5" i="8" s="1"/>
  <c r="F5" i="5"/>
  <c r="B27" i="4"/>
  <c r="A27"/>
  <c r="F24"/>
  <c r="F23"/>
  <c r="F22"/>
  <c r="D25" s="1"/>
  <c r="F30" s="1"/>
  <c r="F21"/>
  <c r="F19"/>
  <c r="F18"/>
  <c r="F17"/>
  <c r="F16"/>
  <c r="F14"/>
  <c r="F9"/>
  <c r="F8"/>
  <c r="F7"/>
  <c r="F6"/>
  <c r="F5"/>
  <c r="D10" s="1"/>
  <c r="F29" s="1"/>
  <c r="E5" i="8" s="1"/>
  <c r="D25" i="6" l="1"/>
  <c r="F30" s="1"/>
  <c r="G6" i="8" s="1"/>
  <c r="D25" i="5"/>
  <c r="F30" s="1"/>
  <c r="F36" s="1"/>
  <c r="E6" i="8"/>
  <c r="F36" i="4"/>
  <c r="D10" i="7"/>
  <c r="F19" s="1"/>
  <c r="F36" i="6" l="1"/>
  <c r="G12" i="8" s="1"/>
  <c r="F6"/>
  <c r="H6" s="1"/>
  <c r="F39" i="6"/>
  <c r="F12" i="8"/>
  <c r="F39" i="5"/>
  <c r="E12" i="8"/>
  <c r="F39" i="4"/>
  <c r="F26" i="7"/>
  <c r="D12" i="8" s="1"/>
  <c r="D5"/>
  <c r="H5" s="1"/>
  <c r="H12" l="1"/>
  <c r="G15"/>
  <c r="F40" i="6"/>
  <c r="F15" i="8"/>
  <c r="F40" i="5"/>
  <c r="E15" i="8"/>
  <c r="F40" i="4"/>
  <c r="F29" i="7"/>
  <c r="D15" i="8" s="1"/>
  <c r="H15" l="1"/>
  <c r="G16"/>
  <c r="F41" i="6"/>
  <c r="F41" i="5"/>
  <c r="F16" i="8"/>
  <c r="E16"/>
  <c r="F41" i="4"/>
  <c r="F30" i="7"/>
  <c r="F31" s="1"/>
  <c r="G17" i="8" l="1"/>
  <c r="F17"/>
  <c r="E17"/>
  <c r="D16"/>
  <c r="H16" s="1"/>
  <c r="D17"/>
  <c r="H17" l="1"/>
</calcChain>
</file>

<file path=xl/sharedStrings.xml><?xml version="1.0" encoding="utf-8"?>
<sst xmlns="http://schemas.openxmlformats.org/spreadsheetml/2006/main" count="356" uniqueCount="87">
  <si>
    <t>工程量清单</t>
  </si>
  <si>
    <t>工程名称：</t>
  </si>
  <si>
    <t>鲁坨路（K1+267）鲁家滩水库一桥桥梁基础防护工程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</si>
  <si>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</si>
  <si>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</si>
  <si>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</si>
  <si>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</si>
  <si>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</si>
  <si>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</si>
  <si>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</si>
  <si>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</si>
  <si>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</si>
  <si>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</si>
  <si>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</si>
  <si>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</si>
  <si>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</si>
  <si>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</si>
  <si>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</si>
  <si>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103-1</t>
  </si>
  <si>
    <t>临时道路修建、养护与拆除（包括原道路的养护费和水利部门等配合协调费及交通导改)</t>
  </si>
  <si>
    <t>104-1</t>
  </si>
  <si>
    <t>承包人驻地建设</t>
  </si>
  <si>
    <t>清单  第100章 合计   人民币</t>
  </si>
  <si>
    <t>元</t>
  </si>
  <si>
    <t>清单     第200章  路 基</t>
  </si>
  <si>
    <t>204-2</t>
  </si>
  <si>
    <t>改河、改渠、改路填筑</t>
  </si>
  <si>
    <t>-a</t>
  </si>
  <si>
    <t>填砂砾</t>
  </si>
  <si>
    <t>m3</t>
  </si>
  <si>
    <t>215-1</t>
  </si>
  <si>
    <t>河道护砌</t>
  </si>
  <si>
    <t/>
  </si>
  <si>
    <t>-a1</t>
  </si>
  <si>
    <t>铅丝石笼</t>
  </si>
  <si>
    <t>-b</t>
  </si>
  <si>
    <t>挖方</t>
  </si>
  <si>
    <t>-b1</t>
  </si>
  <si>
    <t>挖淤泥</t>
  </si>
  <si>
    <t>-c</t>
  </si>
  <si>
    <t>填方</t>
  </si>
  <si>
    <t>215-6</t>
  </si>
  <si>
    <t>混凝土护筒</t>
  </si>
  <si>
    <t>C30混凝土</t>
  </si>
  <si>
    <t>钢筋</t>
  </si>
  <si>
    <t>kg</t>
  </si>
  <si>
    <t>-d</t>
  </si>
  <si>
    <t>清单  第200章 合计   人民币</t>
  </si>
  <si>
    <t>工程量清单汇总表</t>
  </si>
  <si>
    <t xml:space="preserve">  货币单位：人民币元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</si>
  <si>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</si>
  <si>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</si>
  <si>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</si>
  <si>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</si>
  <si>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</si>
  <si>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</si>
  <si>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</si>
  <si>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</si>
  <si>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</si>
  <si>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</si>
  <si>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</si>
  <si>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</si>
  <si>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</si>
  <si>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</si>
  <si>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</si>
  <si>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按上项（11）金额的3%作为不可预见因素的暂定金额</t>
  </si>
  <si>
    <t>投标价（8+12=13）</t>
  </si>
  <si>
    <t>鲁坨路（k1+678）鲁家滩水库二桥桥梁基础防护工程</t>
  </si>
  <si>
    <t>鲁坨路（k1+985）鲁家山经济园一桥桥梁基础防护工程</t>
  </si>
  <si>
    <t>安全设施及预埋管线</t>
    <phoneticPr fontId="16" type="noConversion"/>
  </si>
  <si>
    <t>清单     第600章 安全设施及预埋管线</t>
    <phoneticPr fontId="16" type="noConversion"/>
  </si>
  <si>
    <t>清单  第600章 合计   人民币</t>
    <phoneticPr fontId="16" type="noConversion"/>
  </si>
  <si>
    <t>门头沟区京拉线（K45+350、K49+100、K61+750、K87+100）护栏修复工程</t>
    <phoneticPr fontId="16" type="noConversion"/>
  </si>
  <si>
    <t>货币单位：人民币元</t>
    <phoneticPr fontId="10" type="noConversion"/>
  </si>
  <si>
    <t>按上项（11）金额的3%作为不可预见因素的暂定金额</t>
    <phoneticPr fontId="10" type="noConversion"/>
  </si>
  <si>
    <t>投标价（8+12=13）</t>
    <phoneticPr fontId="10" type="noConversion"/>
  </si>
  <si>
    <t>合计</t>
    <phoneticPr fontId="16" type="noConversion"/>
  </si>
  <si>
    <t>工程名称：2017年门头沟区水毁恢复工程第2标段</t>
    <phoneticPr fontId="10" type="noConversion"/>
  </si>
  <si>
    <t>京拉线护栏修复</t>
    <phoneticPr fontId="16" type="noConversion"/>
  </si>
  <si>
    <t xml:space="preserve"> 鲁家滩水库一桥</t>
    <phoneticPr fontId="16" type="noConversion"/>
  </si>
  <si>
    <t xml:space="preserve"> 鲁家滩水库二桥</t>
    <phoneticPr fontId="16" type="noConversion"/>
  </si>
  <si>
    <t xml:space="preserve"> 鲁家山经济园一桥</t>
    <phoneticPr fontId="16" type="noConversion"/>
  </si>
  <si>
    <t>602-2</t>
    <phoneticPr fontId="16" type="noConversion"/>
  </si>
  <si>
    <t>单面波形梁钢护栏</t>
    <phoneticPr fontId="16" type="noConversion"/>
  </si>
  <si>
    <t>钢护栏修复</t>
    <phoneticPr fontId="16" type="noConversion"/>
  </si>
  <si>
    <t>m</t>
    <phoneticPr fontId="16" type="noConversion"/>
  </si>
  <si>
    <t>清单合计减去材料、工程设备、专业工程暂估价、安全生产费（非竞争性部分）合计(8-9-10=11)（评标价）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</si>
</sst>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.5"/>
      <name val="宋体"/>
      <family val="3"/>
      <charset val="134"/>
    </font>
    <font>
      <sz val="10.5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u/>
      <sz val="10.5"/>
      <name val="宋体"/>
      <family val="3"/>
      <charset val="134"/>
    </font>
    <font>
      <b/>
      <sz val="16"/>
      <name val="宋体"/>
      <family val="3"/>
      <charset val="134"/>
    </font>
    <font>
      <b/>
      <sz val="11.5"/>
      <name val="宋体"/>
      <family val="3"/>
      <charset val="134"/>
    </font>
    <font>
      <b/>
      <sz val="11"/>
      <color rgb="FF7030A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.5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>
      <alignment vertical="center"/>
    </xf>
    <xf numFmtId="0" fontId="6" fillId="0" borderId="0" xfId="1" applyFont="1">
      <alignment vertical="center"/>
    </xf>
    <xf numFmtId="0" fontId="6" fillId="0" borderId="0" xfId="1" applyFill="1">
      <alignment vertical="center"/>
    </xf>
    <xf numFmtId="0" fontId="6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 applyProtection="1">
      <alignment horizontal="center" vertical="center" shrinkToFit="1"/>
      <protection hidden="1"/>
    </xf>
    <xf numFmtId="0" fontId="10" fillId="3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176" fontId="3" fillId="0" borderId="2" xfId="1" applyNumberFormat="1" applyFont="1" applyFill="1" applyBorder="1" applyAlignment="1" applyProtection="1">
      <alignment horizontal="center" vertical="center" shrinkToFit="1"/>
    </xf>
    <xf numFmtId="0" fontId="3" fillId="0" borderId="2" xfId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shrinkToFit="1"/>
    </xf>
    <xf numFmtId="177" fontId="3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left" vertical="center" wrapText="1"/>
    </xf>
    <xf numFmtId="176" fontId="3" fillId="3" borderId="2" xfId="1" applyNumberFormat="1" applyFont="1" applyFill="1" applyBorder="1" applyAlignment="1" applyProtection="1">
      <alignment horizontal="center" vertical="center" shrinkToFit="1"/>
    </xf>
    <xf numFmtId="177" fontId="3" fillId="3" borderId="2" xfId="1" applyNumberFormat="1" applyFont="1" applyFill="1" applyBorder="1" applyAlignment="1" applyProtection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 shrinkToFit="1"/>
    </xf>
    <xf numFmtId="0" fontId="5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 shrinkToFit="1"/>
    </xf>
    <xf numFmtId="177" fontId="2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2" xfId="1" quotePrefix="1" applyFont="1" applyFill="1" applyBorder="1" applyAlignment="1" applyProtection="1">
      <alignment horizontal="center" vertical="center" wrapText="1"/>
    </xf>
    <xf numFmtId="0" fontId="5" fillId="0" borderId="0" xfId="2" applyFill="1">
      <alignment vertical="center"/>
    </xf>
    <xf numFmtId="0" fontId="3" fillId="0" borderId="0" xfId="2" applyFont="1" applyFill="1" applyBorder="1" applyAlignment="1">
      <alignment vertical="center" shrinkToFit="1"/>
    </xf>
    <xf numFmtId="0" fontId="17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18" fillId="0" borderId="2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177" fontId="3" fillId="0" borderId="2" xfId="2" applyNumberFormat="1" applyFont="1" applyFill="1" applyBorder="1" applyAlignment="1">
      <alignment horizontal="center" vertical="center" shrinkToFit="1"/>
    </xf>
    <xf numFmtId="177" fontId="9" fillId="0" borderId="2" xfId="2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shrinkToFit="1"/>
    </xf>
    <xf numFmtId="177" fontId="3" fillId="0" borderId="2" xfId="1" applyNumberFormat="1" applyFont="1" applyFill="1" applyBorder="1" applyAlignment="1">
      <alignment horizontal="center" vertical="center" shrinkToFi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>
      <selection activeCell="H11" sqref="H11"/>
    </sheetView>
  </sheetViews>
  <sheetFormatPr defaultColWidth="9" defaultRowHeight="20.100000000000001" customHeight="1"/>
  <cols>
    <col min="1" max="1" width="9" style="8" customWidth="1"/>
    <col min="2" max="2" width="27.625" style="8" customWidth="1"/>
    <col min="3" max="3" width="9" style="8"/>
    <col min="4" max="6" width="11.625" style="8" customWidth="1"/>
    <col min="7" max="8" width="10.375" style="9" customWidth="1"/>
    <col min="9" max="16384" width="9" style="8"/>
  </cols>
  <sheetData>
    <row r="1" spans="1:8" ht="21" customHeight="1">
      <c r="A1" s="73" t="s">
        <v>0</v>
      </c>
      <c r="B1" s="73"/>
      <c r="C1" s="73"/>
      <c r="D1" s="73"/>
      <c r="E1" s="73"/>
      <c r="F1" s="73"/>
      <c r="G1" s="10"/>
      <c r="H1" s="10"/>
    </row>
    <row r="2" spans="1:8" s="1" customFormat="1" ht="30" customHeight="1">
      <c r="A2" s="1" t="s">
        <v>1</v>
      </c>
      <c r="B2" s="74" t="s">
        <v>72</v>
      </c>
      <c r="C2" s="74"/>
      <c r="D2" s="74"/>
      <c r="E2" s="75" t="s">
        <v>3</v>
      </c>
      <c r="F2" s="75"/>
      <c r="G2" s="11"/>
      <c r="H2" s="11"/>
    </row>
    <row r="3" spans="1:8" s="2" customFormat="1" ht="20.100000000000001" customHeight="1">
      <c r="A3" s="65" t="s">
        <v>4</v>
      </c>
      <c r="B3" s="65"/>
      <c r="C3" s="65"/>
      <c r="D3" s="65"/>
      <c r="E3" s="65"/>
      <c r="F3" s="65"/>
      <c r="G3" s="13"/>
      <c r="H3" s="13"/>
    </row>
    <row r="4" spans="1:8" s="2" customFormat="1" ht="20.100000000000001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/>
      <c r="H4" s="13"/>
    </row>
    <row r="5" spans="1:8" s="2" customFormat="1" ht="20.100000000000001" customHeight="1">
      <c r="A5" s="14" t="s">
        <v>11</v>
      </c>
      <c r="B5" s="15" t="s">
        <v>12</v>
      </c>
      <c r="C5" s="14" t="s">
        <v>13</v>
      </c>
      <c r="D5" s="16">
        <v>1</v>
      </c>
      <c r="E5" s="87"/>
      <c r="F5" s="17">
        <f t="shared" ref="F5:F9" si="0">ROUND(D5*E5,0)</f>
        <v>0</v>
      </c>
      <c r="G5" s="13"/>
      <c r="H5" s="13"/>
    </row>
    <row r="6" spans="1:8" s="2" customFormat="1" ht="20.100000000000001" customHeight="1">
      <c r="A6" s="14" t="s">
        <v>14</v>
      </c>
      <c r="B6" s="15" t="s">
        <v>15</v>
      </c>
      <c r="C6" s="14" t="s">
        <v>13</v>
      </c>
      <c r="D6" s="16">
        <v>1</v>
      </c>
      <c r="E6" s="87"/>
      <c r="F6" s="17">
        <f t="shared" si="0"/>
        <v>0</v>
      </c>
      <c r="G6" s="13"/>
      <c r="H6" s="13"/>
    </row>
    <row r="7" spans="1:8" s="2" customFormat="1" ht="20.100000000000001" customHeight="1">
      <c r="A7" s="14" t="s">
        <v>16</v>
      </c>
      <c r="B7" s="15" t="s">
        <v>17</v>
      </c>
      <c r="C7" s="14" t="s">
        <v>13</v>
      </c>
      <c r="D7" s="16">
        <v>1</v>
      </c>
      <c r="E7" s="87"/>
      <c r="F7" s="17">
        <f t="shared" si="0"/>
        <v>0</v>
      </c>
      <c r="G7" s="13"/>
      <c r="H7" s="13"/>
    </row>
    <row r="8" spans="1:8" s="2" customFormat="1" ht="33.75">
      <c r="A8" s="14" t="s">
        <v>18</v>
      </c>
      <c r="B8" s="18" t="s">
        <v>19</v>
      </c>
      <c r="C8" s="14" t="s">
        <v>13</v>
      </c>
      <c r="D8" s="16">
        <v>1</v>
      </c>
      <c r="E8" s="87"/>
      <c r="F8" s="17">
        <f t="shared" si="0"/>
        <v>0</v>
      </c>
      <c r="G8" s="13"/>
      <c r="H8" s="13"/>
    </row>
    <row r="9" spans="1:8" s="2" customFormat="1" ht="20.100000000000001" customHeight="1">
      <c r="A9" s="14" t="s">
        <v>20</v>
      </c>
      <c r="B9" s="15" t="s">
        <v>21</v>
      </c>
      <c r="C9" s="14" t="s">
        <v>13</v>
      </c>
      <c r="D9" s="16">
        <v>1</v>
      </c>
      <c r="E9" s="87"/>
      <c r="F9" s="17">
        <f t="shared" si="0"/>
        <v>0</v>
      </c>
      <c r="G9" s="13"/>
      <c r="H9" s="13"/>
    </row>
    <row r="10" spans="1:8" s="2" customFormat="1" ht="20.100000000000001" customHeight="1">
      <c r="A10" s="66" t="s">
        <v>22</v>
      </c>
      <c r="B10" s="66"/>
      <c r="C10" s="66"/>
      <c r="D10" s="76">
        <f>ROUND(SUM(F5:F9),0)</f>
        <v>0</v>
      </c>
      <c r="E10" s="76"/>
      <c r="F10" s="19" t="s">
        <v>23</v>
      </c>
      <c r="G10" s="13"/>
      <c r="H10" s="13"/>
    </row>
    <row r="11" spans="1:8" s="2" customFormat="1" ht="20.100000000000001" customHeight="1">
      <c r="A11" s="65" t="s">
        <v>70</v>
      </c>
      <c r="B11" s="65"/>
      <c r="C11" s="65"/>
      <c r="D11" s="65"/>
      <c r="E11" s="65"/>
      <c r="F11" s="65"/>
      <c r="G11" s="13"/>
      <c r="H11" s="13"/>
    </row>
    <row r="12" spans="1:8" s="2" customFormat="1" ht="20.100000000000001" customHeight="1">
      <c r="A12" s="12" t="s">
        <v>5</v>
      </c>
      <c r="B12" s="12" t="s">
        <v>6</v>
      </c>
      <c r="C12" s="12" t="s">
        <v>7</v>
      </c>
      <c r="D12" s="20" t="s">
        <v>8</v>
      </c>
      <c r="E12" s="21" t="s">
        <v>9</v>
      </c>
      <c r="F12" s="21" t="s">
        <v>10</v>
      </c>
      <c r="G12" s="13"/>
      <c r="H12" s="13"/>
    </row>
    <row r="13" spans="1:8" s="3" customFormat="1" ht="20.100000000000001" customHeight="1">
      <c r="A13" s="22" t="s">
        <v>82</v>
      </c>
      <c r="B13" s="23" t="s">
        <v>83</v>
      </c>
      <c r="C13" s="22"/>
      <c r="D13" s="24"/>
      <c r="E13" s="24"/>
      <c r="F13" s="17"/>
      <c r="G13" s="13"/>
      <c r="H13" s="13"/>
    </row>
    <row r="14" spans="1:8" s="3" customFormat="1" ht="20.100000000000001" customHeight="1">
      <c r="A14" s="47" t="s">
        <v>27</v>
      </c>
      <c r="B14" s="23" t="s">
        <v>84</v>
      </c>
      <c r="C14" s="25" t="s">
        <v>85</v>
      </c>
      <c r="D14" s="24">
        <v>85</v>
      </c>
      <c r="E14" s="26"/>
      <c r="F14" s="27">
        <f>ROUND(D14*E14,0)</f>
        <v>0</v>
      </c>
      <c r="G14" s="13"/>
      <c r="H14" s="13"/>
    </row>
    <row r="15" spans="1:8" s="45" customFormat="1" ht="20.100000000000001" customHeight="1">
      <c r="A15" s="66" t="s">
        <v>71</v>
      </c>
      <c r="B15" s="66"/>
      <c r="C15" s="66"/>
      <c r="D15" s="67">
        <f>ROUND(SUM(F13:F14),0)</f>
        <v>0</v>
      </c>
      <c r="E15" s="67"/>
      <c r="F15" s="32" t="s">
        <v>23</v>
      </c>
      <c r="G15" s="46"/>
      <c r="H15" s="46"/>
    </row>
    <row r="16" spans="1:8" s="6" customFormat="1" ht="30" customHeight="1">
      <c r="A16" s="68" t="s">
        <v>48</v>
      </c>
      <c r="B16" s="68"/>
      <c r="C16" s="68"/>
      <c r="D16" s="68"/>
      <c r="E16" s="68"/>
      <c r="F16" s="68"/>
      <c r="G16" s="34"/>
      <c r="H16" s="34"/>
    </row>
    <row r="17" spans="1:8" s="7" customFormat="1" ht="30" customHeight="1">
      <c r="A17" s="35" t="str">
        <f>"工程名称："</f>
        <v>工程名称：</v>
      </c>
      <c r="B17" s="69" t="str">
        <f>B2</f>
        <v>门头沟区京拉线（K45+350、K49+100、K61+750、K87+100）护栏修复工程</v>
      </c>
      <c r="C17" s="69"/>
      <c r="D17" s="69"/>
      <c r="E17" s="36"/>
      <c r="F17" s="37" t="s">
        <v>49</v>
      </c>
      <c r="G17" s="34"/>
      <c r="H17" s="34"/>
    </row>
    <row r="18" spans="1:8" s="6" customFormat="1" ht="30" customHeight="1">
      <c r="A18" s="38" t="s">
        <v>50</v>
      </c>
      <c r="B18" s="38" t="s">
        <v>51</v>
      </c>
      <c r="C18" s="70" t="s">
        <v>52</v>
      </c>
      <c r="D18" s="71"/>
      <c r="E18" s="72"/>
      <c r="F18" s="39" t="s">
        <v>53</v>
      </c>
      <c r="G18" s="34"/>
      <c r="H18" s="34"/>
    </row>
    <row r="19" spans="1:8" s="6" customFormat="1" ht="30" customHeight="1">
      <c r="A19" s="40">
        <v>1</v>
      </c>
      <c r="B19" s="40">
        <v>100</v>
      </c>
      <c r="C19" s="59" t="s">
        <v>54</v>
      </c>
      <c r="D19" s="60"/>
      <c r="E19" s="61"/>
      <c r="F19" s="41">
        <f>D10</f>
        <v>0</v>
      </c>
      <c r="G19" s="34"/>
      <c r="H19" s="34"/>
    </row>
    <row r="20" spans="1:8" s="6" customFormat="1" ht="30" customHeight="1">
      <c r="A20" s="40">
        <v>2</v>
      </c>
      <c r="B20" s="40">
        <v>200</v>
      </c>
      <c r="C20" s="59" t="s">
        <v>55</v>
      </c>
      <c r="D20" s="60"/>
      <c r="E20" s="61"/>
      <c r="F20" s="41"/>
      <c r="G20" s="34"/>
      <c r="H20" s="34"/>
    </row>
    <row r="21" spans="1:8" s="6" customFormat="1" ht="30" customHeight="1">
      <c r="A21" s="40">
        <v>3</v>
      </c>
      <c r="B21" s="40">
        <v>300</v>
      </c>
      <c r="C21" s="59" t="s">
        <v>56</v>
      </c>
      <c r="D21" s="60"/>
      <c r="E21" s="61"/>
      <c r="F21" s="41"/>
      <c r="G21" s="34"/>
      <c r="H21" s="34"/>
    </row>
    <row r="22" spans="1:8" s="6" customFormat="1" ht="30" customHeight="1">
      <c r="A22" s="40">
        <v>4</v>
      </c>
      <c r="B22" s="40">
        <v>400</v>
      </c>
      <c r="C22" s="59" t="s">
        <v>57</v>
      </c>
      <c r="D22" s="60"/>
      <c r="E22" s="61"/>
      <c r="F22" s="41"/>
      <c r="G22" s="34"/>
      <c r="H22" s="34"/>
    </row>
    <row r="23" spans="1:8" s="6" customFormat="1" ht="30" customHeight="1">
      <c r="A23" s="40">
        <v>5</v>
      </c>
      <c r="B23" s="40">
        <v>500</v>
      </c>
      <c r="C23" s="59" t="s">
        <v>58</v>
      </c>
      <c r="D23" s="60"/>
      <c r="E23" s="61"/>
      <c r="F23" s="41"/>
      <c r="G23" s="34"/>
      <c r="H23" s="34"/>
    </row>
    <row r="24" spans="1:8" s="6" customFormat="1" ht="30" customHeight="1">
      <c r="A24" s="40">
        <v>6</v>
      </c>
      <c r="B24" s="40">
        <v>600</v>
      </c>
      <c r="C24" s="59" t="s">
        <v>69</v>
      </c>
      <c r="D24" s="60"/>
      <c r="E24" s="61"/>
      <c r="F24" s="41">
        <f>D15</f>
        <v>0</v>
      </c>
      <c r="G24" s="34"/>
      <c r="H24" s="34"/>
    </row>
    <row r="25" spans="1:8" s="6" customFormat="1" ht="30" customHeight="1">
      <c r="A25" s="40">
        <v>7</v>
      </c>
      <c r="B25" s="40">
        <v>700</v>
      </c>
      <c r="C25" s="59" t="s">
        <v>60</v>
      </c>
      <c r="D25" s="60"/>
      <c r="E25" s="61"/>
      <c r="F25" s="41"/>
      <c r="G25" s="34"/>
      <c r="H25" s="34"/>
    </row>
    <row r="26" spans="1:8" s="6" customFormat="1" ht="30" customHeight="1">
      <c r="A26" s="40">
        <v>8</v>
      </c>
      <c r="B26" s="58" t="s">
        <v>61</v>
      </c>
      <c r="C26" s="58"/>
      <c r="D26" s="58"/>
      <c r="E26" s="58"/>
      <c r="F26" s="42">
        <f>SUM(F19:F25)</f>
        <v>0</v>
      </c>
      <c r="G26" s="34"/>
      <c r="H26" s="34"/>
    </row>
    <row r="27" spans="1:8" s="6" customFormat="1" ht="30" customHeight="1">
      <c r="A27" s="40">
        <v>9</v>
      </c>
      <c r="B27" s="58" t="s">
        <v>62</v>
      </c>
      <c r="C27" s="58"/>
      <c r="D27" s="58"/>
      <c r="E27" s="58"/>
      <c r="F27" s="42"/>
      <c r="G27" s="43"/>
      <c r="H27" s="43"/>
    </row>
    <row r="28" spans="1:8" s="6" customFormat="1" ht="30" customHeight="1">
      <c r="A28" s="40">
        <v>10</v>
      </c>
      <c r="B28" s="58" t="s">
        <v>63</v>
      </c>
      <c r="C28" s="58"/>
      <c r="D28" s="58"/>
      <c r="E28" s="58"/>
      <c r="F28" s="42">
        <f>ROUND(23467*1.5%,0)</f>
        <v>352</v>
      </c>
      <c r="G28" s="43"/>
      <c r="H28" s="43"/>
    </row>
    <row r="29" spans="1:8" s="6" customFormat="1" ht="30" customHeight="1">
      <c r="A29" s="40">
        <v>11</v>
      </c>
      <c r="B29" s="58" t="s">
        <v>64</v>
      </c>
      <c r="C29" s="58"/>
      <c r="D29" s="58"/>
      <c r="E29" s="58"/>
      <c r="F29" s="42">
        <f>ROUND(F26-F27-F28,0)</f>
        <v>-352</v>
      </c>
      <c r="G29" s="43"/>
      <c r="H29" s="43"/>
    </row>
    <row r="30" spans="1:8" ht="30" customHeight="1">
      <c r="A30" s="40">
        <v>12</v>
      </c>
      <c r="B30" s="62" t="s">
        <v>65</v>
      </c>
      <c r="C30" s="63"/>
      <c r="D30" s="63"/>
      <c r="E30" s="64"/>
      <c r="F30" s="42">
        <f>ROUND(F29*3%,0)</f>
        <v>-11</v>
      </c>
    </row>
    <row r="31" spans="1:8" ht="30" customHeight="1">
      <c r="A31" s="40">
        <v>13</v>
      </c>
      <c r="B31" s="58" t="s">
        <v>66</v>
      </c>
      <c r="C31" s="58"/>
      <c r="D31" s="58"/>
      <c r="E31" s="58"/>
      <c r="F31" s="42">
        <f>F26+F30</f>
        <v>-11</v>
      </c>
      <c r="G31" s="44"/>
      <c r="H31" s="44"/>
    </row>
  </sheetData>
  <sheetProtection password="E0E8" sheet="1" objects="1" scenarios="1"/>
  <protectedRanges>
    <protectedRange sqref="E5:E9 E14" name="区域1"/>
  </protectedRanges>
  <mergeCells count="25">
    <mergeCell ref="A1:F1"/>
    <mergeCell ref="B2:D2"/>
    <mergeCell ref="E2:F2"/>
    <mergeCell ref="A3:F3"/>
    <mergeCell ref="A10:C10"/>
    <mergeCell ref="D10:E10"/>
    <mergeCell ref="C24:E24"/>
    <mergeCell ref="A11:F11"/>
    <mergeCell ref="A15:C15"/>
    <mergeCell ref="D15:E15"/>
    <mergeCell ref="A16:F16"/>
    <mergeCell ref="B17:D17"/>
    <mergeCell ref="C18:E18"/>
    <mergeCell ref="C19:E19"/>
    <mergeCell ref="C20:E20"/>
    <mergeCell ref="C21:E21"/>
    <mergeCell ref="C22:E22"/>
    <mergeCell ref="C23:E23"/>
    <mergeCell ref="B31:E31"/>
    <mergeCell ref="C25:E25"/>
    <mergeCell ref="B26:E26"/>
    <mergeCell ref="B27:E27"/>
    <mergeCell ref="B28:E28"/>
    <mergeCell ref="B29:E29"/>
    <mergeCell ref="B30:E30"/>
  </mergeCells>
  <phoneticPr fontId="16" type="noConversion"/>
  <printOptions horizontalCentered="1"/>
  <pageMargins left="0.70866141732283472" right="0.70866141732283472" top="0.74803149606299213" bottom="1.3779527559055118" header="0.31496062992125984" footer="1.1811023622047245"/>
  <pageSetup paperSize="9" orientation="portrait" r:id="rId1"/>
  <headerFooter>
    <oddFooter>&amp;L投标书签署人签字：</oddFooter>
  </headerFooter>
  <rowBreaks count="1" manualBreakCount="1">
    <brk id="1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10" zoomScaleSheetLayoutView="100" workbookViewId="0">
      <selection activeCell="I24" sqref="I24"/>
    </sheetView>
  </sheetViews>
  <sheetFormatPr defaultColWidth="9" defaultRowHeight="20.100000000000001" customHeight="1"/>
  <cols>
    <col min="1" max="1" width="9" style="8" customWidth="1"/>
    <col min="2" max="2" width="27.625" style="8" customWidth="1"/>
    <col min="3" max="3" width="9" style="8"/>
    <col min="4" max="6" width="11.625" style="8" customWidth="1"/>
    <col min="7" max="8" width="10.375" style="9" customWidth="1"/>
    <col min="9" max="16384" width="9" style="8"/>
  </cols>
  <sheetData>
    <row r="1" spans="1:8" ht="21" customHeight="1">
      <c r="A1" s="73" t="s">
        <v>0</v>
      </c>
      <c r="B1" s="73"/>
      <c r="C1" s="73"/>
      <c r="D1" s="73"/>
      <c r="E1" s="73"/>
      <c r="F1" s="73"/>
      <c r="G1" s="10"/>
      <c r="H1" s="10"/>
    </row>
    <row r="2" spans="1:8" s="1" customFormat="1" ht="30" customHeight="1">
      <c r="A2" s="1" t="s">
        <v>1</v>
      </c>
      <c r="B2" s="74" t="s">
        <v>2</v>
      </c>
      <c r="C2" s="74"/>
      <c r="D2" s="74"/>
      <c r="E2" s="75" t="s">
        <v>3</v>
      </c>
      <c r="F2" s="75"/>
      <c r="G2" s="11"/>
      <c r="H2" s="11"/>
    </row>
    <row r="3" spans="1:8" s="2" customFormat="1" ht="20.100000000000001" customHeight="1">
      <c r="A3" s="65" t="s">
        <v>4</v>
      </c>
      <c r="B3" s="65"/>
      <c r="C3" s="65"/>
      <c r="D3" s="65"/>
      <c r="E3" s="65"/>
      <c r="F3" s="65"/>
      <c r="G3" s="13"/>
      <c r="H3" s="13"/>
    </row>
    <row r="4" spans="1:8" s="2" customFormat="1" ht="20.100000000000001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/>
      <c r="H4" s="13"/>
    </row>
    <row r="5" spans="1:8" s="2" customFormat="1" ht="20.100000000000001" customHeight="1">
      <c r="A5" s="14" t="s">
        <v>11</v>
      </c>
      <c r="B5" s="15" t="s">
        <v>12</v>
      </c>
      <c r="C5" s="14" t="s">
        <v>13</v>
      </c>
      <c r="D5" s="16">
        <v>1</v>
      </c>
      <c r="E5" s="87"/>
      <c r="F5" s="17">
        <f t="shared" ref="F5:F9" si="0">ROUND(D5*E5,0)</f>
        <v>0</v>
      </c>
      <c r="G5" s="13"/>
      <c r="H5" s="13"/>
    </row>
    <row r="6" spans="1:8" s="2" customFormat="1" ht="20.100000000000001" customHeight="1">
      <c r="A6" s="14" t="s">
        <v>14</v>
      </c>
      <c r="B6" s="15" t="s">
        <v>15</v>
      </c>
      <c r="C6" s="14" t="s">
        <v>13</v>
      </c>
      <c r="D6" s="16">
        <v>1</v>
      </c>
      <c r="E6" s="87"/>
      <c r="F6" s="17">
        <f t="shared" si="0"/>
        <v>0</v>
      </c>
      <c r="G6" s="13"/>
      <c r="H6" s="13"/>
    </row>
    <row r="7" spans="1:8" s="2" customFormat="1" ht="20.100000000000001" customHeight="1">
      <c r="A7" s="14" t="s">
        <v>16</v>
      </c>
      <c r="B7" s="15" t="s">
        <v>17</v>
      </c>
      <c r="C7" s="14" t="s">
        <v>13</v>
      </c>
      <c r="D7" s="16">
        <v>1</v>
      </c>
      <c r="E7" s="87"/>
      <c r="F7" s="17">
        <f t="shared" si="0"/>
        <v>0</v>
      </c>
      <c r="G7" s="13"/>
      <c r="H7" s="13"/>
    </row>
    <row r="8" spans="1:8" s="2" customFormat="1" ht="33.75">
      <c r="A8" s="14" t="s">
        <v>18</v>
      </c>
      <c r="B8" s="18" t="s">
        <v>19</v>
      </c>
      <c r="C8" s="14" t="s">
        <v>13</v>
      </c>
      <c r="D8" s="16">
        <v>1</v>
      </c>
      <c r="E8" s="87"/>
      <c r="F8" s="17">
        <f t="shared" si="0"/>
        <v>0</v>
      </c>
      <c r="G8" s="13"/>
      <c r="H8" s="13"/>
    </row>
    <row r="9" spans="1:8" s="2" customFormat="1" ht="20.100000000000001" customHeight="1">
      <c r="A9" s="14" t="s">
        <v>20</v>
      </c>
      <c r="B9" s="15" t="s">
        <v>21</v>
      </c>
      <c r="C9" s="14" t="s">
        <v>13</v>
      </c>
      <c r="D9" s="16">
        <v>1</v>
      </c>
      <c r="E9" s="87"/>
      <c r="F9" s="17">
        <f t="shared" si="0"/>
        <v>0</v>
      </c>
      <c r="G9" s="13"/>
      <c r="H9" s="13"/>
    </row>
    <row r="10" spans="1:8" s="2" customFormat="1" ht="20.100000000000001" customHeight="1">
      <c r="A10" s="66" t="s">
        <v>22</v>
      </c>
      <c r="B10" s="66"/>
      <c r="C10" s="66"/>
      <c r="D10" s="76">
        <f>ROUND(SUM(F5:F9),0)</f>
        <v>0</v>
      </c>
      <c r="E10" s="76"/>
      <c r="F10" s="19" t="s">
        <v>23</v>
      </c>
      <c r="G10" s="13"/>
      <c r="H10" s="13"/>
    </row>
    <row r="11" spans="1:8" s="2" customFormat="1" ht="20.100000000000001" customHeight="1">
      <c r="A11" s="65" t="s">
        <v>24</v>
      </c>
      <c r="B11" s="65"/>
      <c r="C11" s="65"/>
      <c r="D11" s="65"/>
      <c r="E11" s="65"/>
      <c r="F11" s="65"/>
      <c r="G11" s="13"/>
      <c r="H11" s="13"/>
    </row>
    <row r="12" spans="1:8" s="2" customFormat="1" ht="20.100000000000001" customHeight="1">
      <c r="A12" s="12" t="s">
        <v>5</v>
      </c>
      <c r="B12" s="12" t="s">
        <v>6</v>
      </c>
      <c r="C12" s="12" t="s">
        <v>7</v>
      </c>
      <c r="D12" s="20" t="s">
        <v>8</v>
      </c>
      <c r="E12" s="21" t="s">
        <v>9</v>
      </c>
      <c r="F12" s="21" t="s">
        <v>10</v>
      </c>
      <c r="G12" s="13"/>
      <c r="H12" s="13"/>
    </row>
    <row r="13" spans="1:8" s="3" customFormat="1" ht="20.100000000000001" customHeight="1">
      <c r="A13" s="22" t="s">
        <v>25</v>
      </c>
      <c r="B13" s="23" t="s">
        <v>26</v>
      </c>
      <c r="C13" s="22"/>
      <c r="D13" s="24"/>
      <c r="E13" s="24"/>
      <c r="F13" s="17"/>
      <c r="G13" s="13"/>
      <c r="H13" s="13"/>
    </row>
    <row r="14" spans="1:8" s="3" customFormat="1" ht="20.100000000000001" customHeight="1">
      <c r="A14" s="47" t="s">
        <v>27</v>
      </c>
      <c r="B14" s="23" t="s">
        <v>28</v>
      </c>
      <c r="C14" s="25" t="s">
        <v>29</v>
      </c>
      <c r="D14" s="24">
        <v>450</v>
      </c>
      <c r="E14" s="26"/>
      <c r="F14" s="27">
        <f>ROUND(D14*E14,0)</f>
        <v>0</v>
      </c>
      <c r="G14" s="13"/>
      <c r="H14" s="13"/>
    </row>
    <row r="15" spans="1:8" s="3" customFormat="1" ht="20.100000000000001" customHeight="1">
      <c r="A15" s="22" t="s">
        <v>30</v>
      </c>
      <c r="B15" s="23" t="s">
        <v>31</v>
      </c>
      <c r="C15" s="22" t="s">
        <v>32</v>
      </c>
      <c r="D15" s="24"/>
      <c r="E15" s="24"/>
      <c r="F15" s="17"/>
      <c r="G15" s="13"/>
      <c r="H15" s="13"/>
    </row>
    <row r="16" spans="1:8" s="3" customFormat="1" ht="20.100000000000001" customHeight="1">
      <c r="A16" s="47" t="s">
        <v>33</v>
      </c>
      <c r="B16" s="28" t="s">
        <v>34</v>
      </c>
      <c r="C16" s="25" t="s">
        <v>29</v>
      </c>
      <c r="D16" s="24">
        <v>3864</v>
      </c>
      <c r="E16" s="24"/>
      <c r="F16" s="17">
        <f t="shared" ref="F16:F19" si="1">ROUND(D16*E16,0)</f>
        <v>0</v>
      </c>
      <c r="G16" s="13"/>
      <c r="H16" s="13"/>
    </row>
    <row r="17" spans="1:8" s="3" customFormat="1" ht="20.100000000000001" customHeight="1">
      <c r="A17" s="47" t="s">
        <v>35</v>
      </c>
      <c r="B17" s="28" t="s">
        <v>36</v>
      </c>
      <c r="C17" s="25" t="s">
        <v>29</v>
      </c>
      <c r="D17" s="24">
        <v>5200</v>
      </c>
      <c r="E17" s="24"/>
      <c r="F17" s="17">
        <f t="shared" si="1"/>
        <v>0</v>
      </c>
      <c r="G17" s="13"/>
      <c r="H17" s="13"/>
    </row>
    <row r="18" spans="1:8" s="3" customFormat="1" ht="20.100000000000001" customHeight="1">
      <c r="A18" s="47" t="s">
        <v>37</v>
      </c>
      <c r="B18" s="28" t="s">
        <v>38</v>
      </c>
      <c r="C18" s="25" t="s">
        <v>29</v>
      </c>
      <c r="D18" s="24">
        <v>3312</v>
      </c>
      <c r="E18" s="24"/>
      <c r="F18" s="17">
        <f t="shared" si="1"/>
        <v>0</v>
      </c>
      <c r="G18" s="13"/>
      <c r="H18" s="13"/>
    </row>
    <row r="19" spans="1:8" s="3" customFormat="1" ht="20.100000000000001" customHeight="1">
      <c r="A19" s="47" t="s">
        <v>39</v>
      </c>
      <c r="B19" s="28" t="s">
        <v>40</v>
      </c>
      <c r="C19" s="25" t="s">
        <v>29</v>
      </c>
      <c r="D19" s="24">
        <v>1336</v>
      </c>
      <c r="E19" s="24"/>
      <c r="F19" s="17">
        <f t="shared" si="1"/>
        <v>0</v>
      </c>
      <c r="G19" s="13"/>
      <c r="H19" s="13"/>
    </row>
    <row r="20" spans="1:8" s="3" customFormat="1" ht="20.100000000000001" customHeight="1">
      <c r="A20" s="25" t="s">
        <v>41</v>
      </c>
      <c r="B20" s="28" t="s">
        <v>42</v>
      </c>
      <c r="C20" s="25"/>
      <c r="D20" s="24"/>
      <c r="E20" s="24"/>
      <c r="F20" s="17"/>
      <c r="G20" s="13"/>
      <c r="H20" s="13"/>
    </row>
    <row r="21" spans="1:8" s="3" customFormat="1" ht="20.100000000000001" customHeight="1">
      <c r="A21" s="47" t="s">
        <v>27</v>
      </c>
      <c r="B21" s="23" t="s">
        <v>43</v>
      </c>
      <c r="C21" s="22" t="s">
        <v>29</v>
      </c>
      <c r="D21" s="29">
        <v>93</v>
      </c>
      <c r="E21" s="24"/>
      <c r="F21" s="17">
        <f t="shared" ref="F21:F24" si="2">ROUND(D21*E21,0)</f>
        <v>0</v>
      </c>
      <c r="G21" s="13"/>
      <c r="H21" s="13"/>
    </row>
    <row r="22" spans="1:8" s="4" customFormat="1" ht="20.100000000000001" customHeight="1">
      <c r="A22" s="47" t="s">
        <v>35</v>
      </c>
      <c r="B22" s="23" t="s">
        <v>44</v>
      </c>
      <c r="C22" s="22" t="s">
        <v>45</v>
      </c>
      <c r="D22" s="30">
        <v>5290</v>
      </c>
      <c r="E22" s="24"/>
      <c r="F22" s="17">
        <f t="shared" si="2"/>
        <v>0</v>
      </c>
      <c r="G22" s="31"/>
      <c r="H22" s="31"/>
    </row>
    <row r="23" spans="1:8" s="3" customFormat="1" ht="20.100000000000001" customHeight="1">
      <c r="A23" s="47" t="s">
        <v>39</v>
      </c>
      <c r="B23" s="23" t="s">
        <v>40</v>
      </c>
      <c r="C23" s="22" t="s">
        <v>29</v>
      </c>
      <c r="D23" s="29">
        <v>814</v>
      </c>
      <c r="E23" s="24"/>
      <c r="F23" s="17">
        <f t="shared" si="2"/>
        <v>0</v>
      </c>
      <c r="G23" s="13"/>
      <c r="H23" s="13"/>
    </row>
    <row r="24" spans="1:8" s="3" customFormat="1" ht="20.100000000000001" customHeight="1">
      <c r="A24" s="47" t="s">
        <v>46</v>
      </c>
      <c r="B24" s="23" t="s">
        <v>36</v>
      </c>
      <c r="C24" s="22" t="s">
        <v>29</v>
      </c>
      <c r="D24" s="29">
        <v>907</v>
      </c>
      <c r="E24" s="24"/>
      <c r="F24" s="17">
        <f t="shared" si="2"/>
        <v>0</v>
      </c>
      <c r="G24" s="13"/>
      <c r="H24" s="13"/>
    </row>
    <row r="25" spans="1:8" s="45" customFormat="1" ht="20.100000000000001" customHeight="1">
      <c r="A25" s="66" t="s">
        <v>47</v>
      </c>
      <c r="B25" s="66"/>
      <c r="C25" s="66"/>
      <c r="D25" s="67">
        <f>ROUND(SUM(F13:F24),0)</f>
        <v>0</v>
      </c>
      <c r="E25" s="67"/>
      <c r="F25" s="32" t="s">
        <v>23</v>
      </c>
      <c r="G25" s="46"/>
      <c r="H25" s="46"/>
    </row>
    <row r="26" spans="1:8" s="6" customFormat="1" ht="30" customHeight="1">
      <c r="A26" s="68" t="s">
        <v>48</v>
      </c>
      <c r="B26" s="68"/>
      <c r="C26" s="68"/>
      <c r="D26" s="68"/>
      <c r="E26" s="68"/>
      <c r="F26" s="68"/>
      <c r="G26" s="34"/>
      <c r="H26" s="34"/>
    </row>
    <row r="27" spans="1:8" s="7" customFormat="1" ht="30" customHeight="1">
      <c r="A27" s="35" t="str">
        <f>"工程名称："</f>
        <v>工程名称：</v>
      </c>
      <c r="B27" s="69" t="str">
        <f>B2</f>
        <v>鲁坨路（K1+267）鲁家滩水库一桥桥梁基础防护工程</v>
      </c>
      <c r="C27" s="69"/>
      <c r="D27" s="69"/>
      <c r="E27" s="36"/>
      <c r="F27" s="37" t="s">
        <v>49</v>
      </c>
      <c r="G27" s="34"/>
      <c r="H27" s="34"/>
    </row>
    <row r="28" spans="1:8" s="6" customFormat="1" ht="30" customHeight="1">
      <c r="A28" s="38" t="s">
        <v>50</v>
      </c>
      <c r="B28" s="38" t="s">
        <v>51</v>
      </c>
      <c r="C28" s="70" t="s">
        <v>52</v>
      </c>
      <c r="D28" s="71"/>
      <c r="E28" s="72"/>
      <c r="F28" s="39" t="s">
        <v>53</v>
      </c>
      <c r="G28" s="34"/>
      <c r="H28" s="34"/>
    </row>
    <row r="29" spans="1:8" s="6" customFormat="1" ht="30" customHeight="1">
      <c r="A29" s="40">
        <v>1</v>
      </c>
      <c r="B29" s="40">
        <v>100</v>
      </c>
      <c r="C29" s="59" t="s">
        <v>54</v>
      </c>
      <c r="D29" s="60"/>
      <c r="E29" s="61"/>
      <c r="F29" s="41">
        <f>D10</f>
        <v>0</v>
      </c>
      <c r="G29" s="34"/>
      <c r="H29" s="34"/>
    </row>
    <row r="30" spans="1:8" s="6" customFormat="1" ht="30" customHeight="1">
      <c r="A30" s="40">
        <v>2</v>
      </c>
      <c r="B30" s="40">
        <v>200</v>
      </c>
      <c r="C30" s="59" t="s">
        <v>55</v>
      </c>
      <c r="D30" s="60"/>
      <c r="E30" s="61"/>
      <c r="F30" s="41">
        <f>D25</f>
        <v>0</v>
      </c>
      <c r="G30" s="34"/>
      <c r="H30" s="34"/>
    </row>
    <row r="31" spans="1:8" s="6" customFormat="1" ht="30" customHeight="1">
      <c r="A31" s="40">
        <v>3</v>
      </c>
      <c r="B31" s="40">
        <v>300</v>
      </c>
      <c r="C31" s="59" t="s">
        <v>56</v>
      </c>
      <c r="D31" s="60"/>
      <c r="E31" s="61"/>
      <c r="F31" s="41"/>
      <c r="G31" s="34"/>
      <c r="H31" s="34"/>
    </row>
    <row r="32" spans="1:8" s="6" customFormat="1" ht="30" customHeight="1">
      <c r="A32" s="40">
        <v>4</v>
      </c>
      <c r="B32" s="40">
        <v>400</v>
      </c>
      <c r="C32" s="59" t="s">
        <v>57</v>
      </c>
      <c r="D32" s="60"/>
      <c r="E32" s="61"/>
      <c r="F32" s="41"/>
      <c r="G32" s="34"/>
      <c r="H32" s="34"/>
    </row>
    <row r="33" spans="1:8" s="6" customFormat="1" ht="30" customHeight="1">
      <c r="A33" s="40">
        <v>5</v>
      </c>
      <c r="B33" s="40">
        <v>500</v>
      </c>
      <c r="C33" s="59" t="s">
        <v>58</v>
      </c>
      <c r="D33" s="60"/>
      <c r="E33" s="61"/>
      <c r="F33" s="41"/>
      <c r="G33" s="34"/>
      <c r="H33" s="34"/>
    </row>
    <row r="34" spans="1:8" s="6" customFormat="1" ht="30" customHeight="1">
      <c r="A34" s="40">
        <v>6</v>
      </c>
      <c r="B34" s="40">
        <v>600</v>
      </c>
      <c r="C34" s="59" t="s">
        <v>59</v>
      </c>
      <c r="D34" s="60"/>
      <c r="E34" s="61"/>
      <c r="F34" s="41"/>
      <c r="G34" s="34"/>
      <c r="H34" s="34"/>
    </row>
    <row r="35" spans="1:8" s="6" customFormat="1" ht="30" customHeight="1">
      <c r="A35" s="40">
        <v>7</v>
      </c>
      <c r="B35" s="40">
        <v>700</v>
      </c>
      <c r="C35" s="59" t="s">
        <v>60</v>
      </c>
      <c r="D35" s="60"/>
      <c r="E35" s="61"/>
      <c r="F35" s="41"/>
      <c r="G35" s="34"/>
      <c r="H35" s="34"/>
    </row>
    <row r="36" spans="1:8" s="6" customFormat="1" ht="30" customHeight="1">
      <c r="A36" s="40">
        <v>8</v>
      </c>
      <c r="B36" s="58" t="s">
        <v>61</v>
      </c>
      <c r="C36" s="58"/>
      <c r="D36" s="58"/>
      <c r="E36" s="58"/>
      <c r="F36" s="42">
        <f>SUM(F29:F35)</f>
        <v>0</v>
      </c>
      <c r="G36" s="34"/>
      <c r="H36" s="34"/>
    </row>
    <row r="37" spans="1:8" s="6" customFormat="1" ht="30" customHeight="1">
      <c r="A37" s="40">
        <v>9</v>
      </c>
      <c r="B37" s="58" t="s">
        <v>62</v>
      </c>
      <c r="C37" s="58"/>
      <c r="D37" s="58"/>
      <c r="E37" s="58"/>
      <c r="F37" s="42"/>
      <c r="G37" s="43"/>
      <c r="H37" s="43"/>
    </row>
    <row r="38" spans="1:8" s="6" customFormat="1" ht="30" customHeight="1">
      <c r="A38" s="40">
        <v>10</v>
      </c>
      <c r="B38" s="58" t="s">
        <v>63</v>
      </c>
      <c r="C38" s="58"/>
      <c r="D38" s="58"/>
      <c r="E38" s="58"/>
      <c r="F38" s="42">
        <f>ROUND(1789239*1.5%,0)</f>
        <v>26839</v>
      </c>
      <c r="G38" s="43"/>
      <c r="H38" s="43"/>
    </row>
    <row r="39" spans="1:8" s="6" customFormat="1" ht="30" customHeight="1">
      <c r="A39" s="40">
        <v>11</v>
      </c>
      <c r="B39" s="58" t="s">
        <v>64</v>
      </c>
      <c r="C39" s="58"/>
      <c r="D39" s="58"/>
      <c r="E39" s="58"/>
      <c r="F39" s="42">
        <f>ROUND(F36-F37-F38,0)</f>
        <v>-26839</v>
      </c>
      <c r="G39" s="43"/>
      <c r="H39" s="43"/>
    </row>
    <row r="40" spans="1:8" ht="30" customHeight="1">
      <c r="A40" s="40">
        <v>12</v>
      </c>
      <c r="B40" s="62" t="s">
        <v>65</v>
      </c>
      <c r="C40" s="63"/>
      <c r="D40" s="63"/>
      <c r="E40" s="64"/>
      <c r="F40" s="42">
        <f>ROUND(F39*3%,0)</f>
        <v>-805</v>
      </c>
    </row>
    <row r="41" spans="1:8" ht="30" customHeight="1">
      <c r="A41" s="40">
        <v>13</v>
      </c>
      <c r="B41" s="58" t="s">
        <v>66</v>
      </c>
      <c r="C41" s="58"/>
      <c r="D41" s="58"/>
      <c r="E41" s="58"/>
      <c r="F41" s="42">
        <f>F36+F40</f>
        <v>-805</v>
      </c>
      <c r="G41" s="44"/>
      <c r="H41" s="44"/>
    </row>
  </sheetData>
  <sheetProtection password="E0E8" sheet="1" objects="1" scenarios="1"/>
  <protectedRanges>
    <protectedRange sqref="E5:E9 E14 E16:E19 E21:E24" name="区域1"/>
  </protectedRanges>
  <mergeCells count="25">
    <mergeCell ref="A1:F1"/>
    <mergeCell ref="B2:D2"/>
    <mergeCell ref="E2:F2"/>
    <mergeCell ref="A3:F3"/>
    <mergeCell ref="A10:C10"/>
    <mergeCell ref="D10:E10"/>
    <mergeCell ref="A11:F11"/>
    <mergeCell ref="A25:C25"/>
    <mergeCell ref="D25:E25"/>
    <mergeCell ref="A26:F26"/>
    <mergeCell ref="B27:D27"/>
    <mergeCell ref="C28:E28"/>
    <mergeCell ref="C29:E29"/>
    <mergeCell ref="C30:E30"/>
    <mergeCell ref="C31:E31"/>
    <mergeCell ref="C32:E32"/>
    <mergeCell ref="B38:E38"/>
    <mergeCell ref="B39:E39"/>
    <mergeCell ref="B40:E40"/>
    <mergeCell ref="B41:E41"/>
    <mergeCell ref="C33:E33"/>
    <mergeCell ref="C34:E34"/>
    <mergeCell ref="C35:E35"/>
    <mergeCell ref="B36:E36"/>
    <mergeCell ref="B37:E37"/>
  </mergeCells>
  <phoneticPr fontId="16" type="noConversion"/>
  <printOptions horizontalCentered="1"/>
  <pageMargins left="0.70866141732283472" right="0.70866141732283472" top="0.74803149606299213" bottom="1.3779527559055118" header="0.31496062992125984" footer="1.1811023622047245"/>
  <pageSetup paperSize="9" orientation="portrait" r:id="rId1"/>
  <headerFooter>
    <oddFooter>&amp;L投标书签署人签字：</oddFooter>
  </headerFooter>
  <rowBreaks count="1" manualBreakCount="1">
    <brk id="2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H23" sqref="H23"/>
    </sheetView>
  </sheetViews>
  <sheetFormatPr defaultColWidth="9" defaultRowHeight="20.100000000000001" customHeight="1"/>
  <cols>
    <col min="1" max="1" width="9" style="8" customWidth="1"/>
    <col min="2" max="2" width="27.625" style="8" customWidth="1"/>
    <col min="3" max="3" width="9" style="8"/>
    <col min="4" max="6" width="11.625" style="8" customWidth="1"/>
    <col min="7" max="7" width="12.5" style="9" customWidth="1"/>
    <col min="8" max="8" width="10.5" style="9" customWidth="1"/>
    <col min="9" max="16384" width="9" style="8"/>
  </cols>
  <sheetData>
    <row r="1" spans="1:8" ht="20.100000000000001" customHeight="1">
      <c r="A1" s="73" t="s">
        <v>0</v>
      </c>
      <c r="B1" s="73"/>
      <c r="C1" s="73"/>
      <c r="D1" s="73"/>
      <c r="E1" s="73"/>
      <c r="F1" s="73"/>
      <c r="G1" s="10"/>
      <c r="H1" s="10"/>
    </row>
    <row r="2" spans="1:8" s="1" customFormat="1" ht="32.25" customHeight="1">
      <c r="A2" s="1" t="s">
        <v>1</v>
      </c>
      <c r="B2" s="74" t="s">
        <v>67</v>
      </c>
      <c r="C2" s="74"/>
      <c r="D2" s="74"/>
      <c r="E2" s="75" t="s">
        <v>3</v>
      </c>
      <c r="F2" s="75"/>
      <c r="G2" s="11"/>
      <c r="H2" s="11"/>
    </row>
    <row r="3" spans="1:8" s="2" customFormat="1" ht="20.100000000000001" customHeight="1">
      <c r="A3" s="65" t="s">
        <v>4</v>
      </c>
      <c r="B3" s="65"/>
      <c r="C3" s="65"/>
      <c r="D3" s="65"/>
      <c r="E3" s="65"/>
      <c r="F3" s="65"/>
      <c r="G3" s="13"/>
      <c r="H3" s="13"/>
    </row>
    <row r="4" spans="1:8" s="2" customFormat="1" ht="20.100000000000001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/>
      <c r="H4" s="13"/>
    </row>
    <row r="5" spans="1:8" s="2" customFormat="1" ht="20.100000000000001" customHeight="1">
      <c r="A5" s="14" t="s">
        <v>11</v>
      </c>
      <c r="B5" s="15" t="s">
        <v>12</v>
      </c>
      <c r="C5" s="14" t="s">
        <v>13</v>
      </c>
      <c r="D5" s="16">
        <v>1</v>
      </c>
      <c r="E5" s="87"/>
      <c r="F5" s="17">
        <f t="shared" ref="F5:F9" si="0">ROUND(D5*E5,0)</f>
        <v>0</v>
      </c>
      <c r="G5" s="13"/>
      <c r="H5" s="13"/>
    </row>
    <row r="6" spans="1:8" s="2" customFormat="1" ht="20.100000000000001" customHeight="1">
      <c r="A6" s="14" t="s">
        <v>14</v>
      </c>
      <c r="B6" s="15" t="s">
        <v>15</v>
      </c>
      <c r="C6" s="14" t="s">
        <v>13</v>
      </c>
      <c r="D6" s="16">
        <v>1</v>
      </c>
      <c r="E6" s="87"/>
      <c r="F6" s="17">
        <f t="shared" si="0"/>
        <v>0</v>
      </c>
      <c r="G6" s="13"/>
      <c r="H6" s="13"/>
    </row>
    <row r="7" spans="1:8" s="2" customFormat="1" ht="20.100000000000001" customHeight="1">
      <c r="A7" s="14" t="s">
        <v>16</v>
      </c>
      <c r="B7" s="15" t="s">
        <v>17</v>
      </c>
      <c r="C7" s="14" t="s">
        <v>13</v>
      </c>
      <c r="D7" s="16">
        <v>1</v>
      </c>
      <c r="E7" s="87"/>
      <c r="F7" s="17">
        <f t="shared" si="0"/>
        <v>0</v>
      </c>
      <c r="G7" s="13"/>
      <c r="H7" s="13"/>
    </row>
    <row r="8" spans="1:8" s="2" customFormat="1" ht="33.75">
      <c r="A8" s="14" t="s">
        <v>18</v>
      </c>
      <c r="B8" s="18" t="s">
        <v>19</v>
      </c>
      <c r="C8" s="14" t="s">
        <v>13</v>
      </c>
      <c r="D8" s="16">
        <v>1</v>
      </c>
      <c r="E8" s="87"/>
      <c r="F8" s="17">
        <f t="shared" si="0"/>
        <v>0</v>
      </c>
      <c r="G8" s="13"/>
      <c r="H8" s="13"/>
    </row>
    <row r="9" spans="1:8" s="2" customFormat="1" ht="20.100000000000001" customHeight="1">
      <c r="A9" s="14" t="s">
        <v>20</v>
      </c>
      <c r="B9" s="15" t="s">
        <v>21</v>
      </c>
      <c r="C9" s="14" t="s">
        <v>13</v>
      </c>
      <c r="D9" s="16">
        <v>1</v>
      </c>
      <c r="E9" s="87"/>
      <c r="F9" s="17">
        <f t="shared" si="0"/>
        <v>0</v>
      </c>
      <c r="G9" s="13"/>
      <c r="H9" s="13"/>
    </row>
    <row r="10" spans="1:8" s="2" customFormat="1" ht="20.100000000000001" customHeight="1">
      <c r="A10" s="66" t="s">
        <v>22</v>
      </c>
      <c r="B10" s="66"/>
      <c r="C10" s="66"/>
      <c r="D10" s="76">
        <f>ROUND(SUM(F5:F9),0)</f>
        <v>0</v>
      </c>
      <c r="E10" s="76"/>
      <c r="F10" s="19" t="s">
        <v>23</v>
      </c>
      <c r="G10" s="13"/>
      <c r="H10" s="13"/>
    </row>
    <row r="11" spans="1:8" s="2" customFormat="1" ht="20.100000000000001" customHeight="1">
      <c r="A11" s="65" t="s">
        <v>24</v>
      </c>
      <c r="B11" s="65"/>
      <c r="C11" s="65"/>
      <c r="D11" s="65"/>
      <c r="E11" s="65"/>
      <c r="F11" s="65"/>
      <c r="G11" s="13"/>
      <c r="H11" s="13"/>
    </row>
    <row r="12" spans="1:8" s="2" customFormat="1" ht="20.100000000000001" customHeight="1">
      <c r="A12" s="12" t="s">
        <v>5</v>
      </c>
      <c r="B12" s="12" t="s">
        <v>6</v>
      </c>
      <c r="C12" s="12" t="s">
        <v>7</v>
      </c>
      <c r="D12" s="20" t="s">
        <v>8</v>
      </c>
      <c r="E12" s="21" t="s">
        <v>9</v>
      </c>
      <c r="F12" s="21" t="s">
        <v>10</v>
      </c>
      <c r="G12" s="13"/>
      <c r="H12" s="13"/>
    </row>
    <row r="13" spans="1:8" s="3" customFormat="1" ht="20.100000000000001" customHeight="1">
      <c r="A13" s="22" t="s">
        <v>25</v>
      </c>
      <c r="B13" s="23" t="s">
        <v>26</v>
      </c>
      <c r="C13" s="22"/>
      <c r="D13" s="24"/>
      <c r="E13" s="24"/>
      <c r="F13" s="17"/>
      <c r="G13" s="13"/>
      <c r="H13" s="13"/>
    </row>
    <row r="14" spans="1:8" s="3" customFormat="1" ht="20.100000000000001" customHeight="1">
      <c r="A14" s="47" t="s">
        <v>27</v>
      </c>
      <c r="B14" s="23" t="s">
        <v>28</v>
      </c>
      <c r="C14" s="25" t="s">
        <v>29</v>
      </c>
      <c r="D14" s="24">
        <v>1080</v>
      </c>
      <c r="E14" s="26"/>
      <c r="F14" s="27">
        <f>ROUND(D14*E14,0)</f>
        <v>0</v>
      </c>
      <c r="G14" s="13"/>
      <c r="H14" s="13"/>
    </row>
    <row r="15" spans="1:8" s="3" customFormat="1" ht="20.100000000000001" customHeight="1">
      <c r="A15" s="22" t="s">
        <v>30</v>
      </c>
      <c r="B15" s="23" t="s">
        <v>31</v>
      </c>
      <c r="C15" s="22" t="s">
        <v>32</v>
      </c>
      <c r="D15" s="24"/>
      <c r="E15" s="24"/>
      <c r="F15" s="17"/>
      <c r="G15" s="13"/>
      <c r="H15" s="13"/>
    </row>
    <row r="16" spans="1:8" s="3" customFormat="1" ht="20.100000000000001" customHeight="1">
      <c r="A16" s="47" t="s">
        <v>33</v>
      </c>
      <c r="B16" s="28" t="s">
        <v>34</v>
      </c>
      <c r="C16" s="25" t="s">
        <v>29</v>
      </c>
      <c r="D16" s="24">
        <v>3360</v>
      </c>
      <c r="E16" s="24"/>
      <c r="F16" s="17">
        <f t="shared" ref="F16:F19" si="1">ROUND(D16*E16,0)</f>
        <v>0</v>
      </c>
      <c r="G16" s="13"/>
      <c r="H16" s="13"/>
    </row>
    <row r="17" spans="1:8" s="3" customFormat="1" ht="20.100000000000001" customHeight="1">
      <c r="A17" s="47" t="s">
        <v>35</v>
      </c>
      <c r="B17" s="28" t="s">
        <v>36</v>
      </c>
      <c r="C17" s="25" t="s">
        <v>29</v>
      </c>
      <c r="D17" s="24">
        <v>4852</v>
      </c>
      <c r="E17" s="24"/>
      <c r="F17" s="17">
        <f t="shared" si="1"/>
        <v>0</v>
      </c>
      <c r="G17" s="13"/>
      <c r="H17" s="13"/>
    </row>
    <row r="18" spans="1:8" s="3" customFormat="1" ht="20.100000000000001" customHeight="1">
      <c r="A18" s="47" t="s">
        <v>37</v>
      </c>
      <c r="B18" s="28" t="s">
        <v>38</v>
      </c>
      <c r="C18" s="25" t="s">
        <v>29</v>
      </c>
      <c r="D18" s="24">
        <v>7200</v>
      </c>
      <c r="E18" s="24"/>
      <c r="F18" s="17">
        <f t="shared" si="1"/>
        <v>0</v>
      </c>
      <c r="G18" s="13"/>
      <c r="H18" s="13"/>
    </row>
    <row r="19" spans="1:8" s="3" customFormat="1" ht="20.100000000000001" customHeight="1">
      <c r="A19" s="47" t="s">
        <v>39</v>
      </c>
      <c r="B19" s="28" t="s">
        <v>40</v>
      </c>
      <c r="C19" s="25" t="s">
        <v>29</v>
      </c>
      <c r="D19" s="24">
        <v>1492</v>
      </c>
      <c r="E19" s="24"/>
      <c r="F19" s="17">
        <f t="shared" si="1"/>
        <v>0</v>
      </c>
      <c r="G19" s="13"/>
      <c r="H19" s="13"/>
    </row>
    <row r="20" spans="1:8" s="3" customFormat="1" ht="20.100000000000001" customHeight="1">
      <c r="A20" s="25" t="s">
        <v>41</v>
      </c>
      <c r="B20" s="28" t="s">
        <v>42</v>
      </c>
      <c r="C20" s="25"/>
      <c r="D20" s="24"/>
      <c r="E20" s="24"/>
      <c r="F20" s="17"/>
      <c r="G20" s="13"/>
      <c r="H20" s="13"/>
    </row>
    <row r="21" spans="1:8" s="3" customFormat="1" ht="20.100000000000001" customHeight="1">
      <c r="A21" s="47" t="s">
        <v>27</v>
      </c>
      <c r="B21" s="23" t="s">
        <v>43</v>
      </c>
      <c r="C21" s="22" t="s">
        <v>29</v>
      </c>
      <c r="D21" s="29">
        <v>72</v>
      </c>
      <c r="E21" s="24"/>
      <c r="F21" s="17">
        <f t="shared" ref="F21:F24" si="2">ROUND(D21*E21,0)</f>
        <v>0</v>
      </c>
      <c r="G21" s="13"/>
      <c r="H21" s="13"/>
    </row>
    <row r="22" spans="1:8" s="4" customFormat="1" ht="20.100000000000001" customHeight="1">
      <c r="A22" s="47" t="s">
        <v>35</v>
      </c>
      <c r="B22" s="23" t="s">
        <v>44</v>
      </c>
      <c r="C22" s="22" t="s">
        <v>45</v>
      </c>
      <c r="D22" s="30">
        <v>4095</v>
      </c>
      <c r="E22" s="24"/>
      <c r="F22" s="17">
        <f t="shared" si="2"/>
        <v>0</v>
      </c>
      <c r="G22" s="31"/>
      <c r="H22" s="31"/>
    </row>
    <row r="23" spans="1:8" s="3" customFormat="1" ht="20.100000000000001" customHeight="1">
      <c r="A23" s="47" t="s">
        <v>39</v>
      </c>
      <c r="B23" s="23" t="s">
        <v>40</v>
      </c>
      <c r="C23" s="22" t="s">
        <v>29</v>
      </c>
      <c r="D23" s="29">
        <v>653.6</v>
      </c>
      <c r="E23" s="24"/>
      <c r="F23" s="17">
        <f t="shared" si="2"/>
        <v>0</v>
      </c>
      <c r="G23" s="13"/>
      <c r="H23" s="13"/>
    </row>
    <row r="24" spans="1:8" s="3" customFormat="1" ht="20.100000000000001" customHeight="1">
      <c r="A24" s="47" t="s">
        <v>46</v>
      </c>
      <c r="B24" s="23" t="s">
        <v>36</v>
      </c>
      <c r="C24" s="22" t="s">
        <v>29</v>
      </c>
      <c r="D24" s="29">
        <v>725.6</v>
      </c>
      <c r="E24" s="24"/>
      <c r="F24" s="17">
        <f t="shared" si="2"/>
        <v>0</v>
      </c>
      <c r="G24" s="13"/>
      <c r="H24" s="13"/>
    </row>
    <row r="25" spans="1:8" s="45" customFormat="1" ht="20.100000000000001" customHeight="1">
      <c r="A25" s="66" t="s">
        <v>47</v>
      </c>
      <c r="B25" s="66"/>
      <c r="C25" s="66"/>
      <c r="D25" s="67">
        <f>ROUND(SUM(F13:F24),0)</f>
        <v>0</v>
      </c>
      <c r="E25" s="67"/>
      <c r="F25" s="32" t="s">
        <v>23</v>
      </c>
      <c r="G25" s="46"/>
      <c r="H25" s="46"/>
    </row>
    <row r="26" spans="1:8" s="6" customFormat="1" ht="30" customHeight="1">
      <c r="A26" s="68" t="s">
        <v>48</v>
      </c>
      <c r="B26" s="68"/>
      <c r="C26" s="68"/>
      <c r="D26" s="68"/>
      <c r="E26" s="68"/>
      <c r="F26" s="68"/>
      <c r="G26" s="34"/>
      <c r="H26" s="34"/>
    </row>
    <row r="27" spans="1:8" s="7" customFormat="1" ht="30" customHeight="1">
      <c r="A27" s="35" t="str">
        <f>"工程名称："</f>
        <v>工程名称：</v>
      </c>
      <c r="B27" s="69" t="str">
        <f>B2</f>
        <v>鲁坨路（k1+678）鲁家滩水库二桥桥梁基础防护工程</v>
      </c>
      <c r="C27" s="69"/>
      <c r="D27" s="69"/>
      <c r="E27" s="36"/>
      <c r="F27" s="37" t="s">
        <v>49</v>
      </c>
      <c r="G27" s="34"/>
      <c r="H27" s="34"/>
    </row>
    <row r="28" spans="1:8" s="6" customFormat="1" ht="30" customHeight="1">
      <c r="A28" s="38" t="s">
        <v>50</v>
      </c>
      <c r="B28" s="38" t="s">
        <v>51</v>
      </c>
      <c r="C28" s="70" t="s">
        <v>52</v>
      </c>
      <c r="D28" s="71"/>
      <c r="E28" s="72"/>
      <c r="F28" s="39" t="s">
        <v>53</v>
      </c>
      <c r="G28" s="34"/>
      <c r="H28" s="34"/>
    </row>
    <row r="29" spans="1:8" s="6" customFormat="1" ht="30" customHeight="1">
      <c r="A29" s="40">
        <v>1</v>
      </c>
      <c r="B29" s="40">
        <v>100</v>
      </c>
      <c r="C29" s="59" t="s">
        <v>54</v>
      </c>
      <c r="D29" s="60"/>
      <c r="E29" s="61"/>
      <c r="F29" s="41">
        <f>D10</f>
        <v>0</v>
      </c>
      <c r="G29" s="34"/>
      <c r="H29" s="34"/>
    </row>
    <row r="30" spans="1:8" s="6" customFormat="1" ht="30" customHeight="1">
      <c r="A30" s="40">
        <v>2</v>
      </c>
      <c r="B30" s="40">
        <v>200</v>
      </c>
      <c r="C30" s="59" t="s">
        <v>55</v>
      </c>
      <c r="D30" s="60"/>
      <c r="E30" s="61"/>
      <c r="F30" s="41">
        <f>D25</f>
        <v>0</v>
      </c>
      <c r="G30" s="34"/>
      <c r="H30" s="34"/>
    </row>
    <row r="31" spans="1:8" s="6" customFormat="1" ht="30" customHeight="1">
      <c r="A31" s="40">
        <v>3</v>
      </c>
      <c r="B31" s="40">
        <v>300</v>
      </c>
      <c r="C31" s="59" t="s">
        <v>56</v>
      </c>
      <c r="D31" s="60"/>
      <c r="E31" s="61"/>
      <c r="F31" s="41"/>
      <c r="G31" s="34"/>
      <c r="H31" s="34"/>
    </row>
    <row r="32" spans="1:8" s="6" customFormat="1" ht="30" customHeight="1">
      <c r="A32" s="40">
        <v>4</v>
      </c>
      <c r="B32" s="40">
        <v>400</v>
      </c>
      <c r="C32" s="59" t="s">
        <v>57</v>
      </c>
      <c r="D32" s="60"/>
      <c r="E32" s="61"/>
      <c r="F32" s="41"/>
      <c r="G32" s="34"/>
      <c r="H32" s="34"/>
    </row>
    <row r="33" spans="1:8" s="6" customFormat="1" ht="30" customHeight="1">
      <c r="A33" s="40">
        <v>5</v>
      </c>
      <c r="B33" s="40">
        <v>500</v>
      </c>
      <c r="C33" s="59" t="s">
        <v>58</v>
      </c>
      <c r="D33" s="60"/>
      <c r="E33" s="61"/>
      <c r="F33" s="41"/>
      <c r="G33" s="34"/>
      <c r="H33" s="34"/>
    </row>
    <row r="34" spans="1:8" s="6" customFormat="1" ht="30" customHeight="1">
      <c r="A34" s="40">
        <v>6</v>
      </c>
      <c r="B34" s="40">
        <v>600</v>
      </c>
      <c r="C34" s="59" t="s">
        <v>59</v>
      </c>
      <c r="D34" s="60"/>
      <c r="E34" s="61"/>
      <c r="F34" s="41"/>
      <c r="G34" s="34"/>
      <c r="H34" s="34"/>
    </row>
    <row r="35" spans="1:8" s="6" customFormat="1" ht="30" customHeight="1">
      <c r="A35" s="40">
        <v>7</v>
      </c>
      <c r="B35" s="40">
        <v>700</v>
      </c>
      <c r="C35" s="59" t="s">
        <v>60</v>
      </c>
      <c r="D35" s="60"/>
      <c r="E35" s="61"/>
      <c r="F35" s="41"/>
      <c r="G35" s="34"/>
      <c r="H35" s="34"/>
    </row>
    <row r="36" spans="1:8" s="6" customFormat="1" ht="30" customHeight="1">
      <c r="A36" s="40">
        <v>8</v>
      </c>
      <c r="B36" s="58" t="s">
        <v>61</v>
      </c>
      <c r="C36" s="58"/>
      <c r="D36" s="58"/>
      <c r="E36" s="58"/>
      <c r="F36" s="42">
        <f>SUM(F29:F35)</f>
        <v>0</v>
      </c>
      <c r="G36" s="34"/>
      <c r="H36" s="34"/>
    </row>
    <row r="37" spans="1:8" s="6" customFormat="1" ht="30" customHeight="1">
      <c r="A37" s="40">
        <v>9</v>
      </c>
      <c r="B37" s="58" t="s">
        <v>62</v>
      </c>
      <c r="C37" s="58"/>
      <c r="D37" s="58"/>
      <c r="E37" s="58"/>
      <c r="F37" s="42"/>
      <c r="G37" s="43"/>
      <c r="H37" s="43"/>
    </row>
    <row r="38" spans="1:8" s="6" customFormat="1" ht="30" customHeight="1">
      <c r="A38" s="40">
        <v>10</v>
      </c>
      <c r="B38" s="58" t="s">
        <v>63</v>
      </c>
      <c r="C38" s="58"/>
      <c r="D38" s="58"/>
      <c r="E38" s="58"/>
      <c r="F38" s="42">
        <f>ROUND(1737903*1.5%,0)</f>
        <v>26069</v>
      </c>
      <c r="G38" s="43"/>
      <c r="H38" s="43"/>
    </row>
    <row r="39" spans="1:8" s="6" customFormat="1" ht="30" customHeight="1">
      <c r="A39" s="40">
        <v>11</v>
      </c>
      <c r="B39" s="58" t="s">
        <v>64</v>
      </c>
      <c r="C39" s="58"/>
      <c r="D39" s="58"/>
      <c r="E39" s="58"/>
      <c r="F39" s="42">
        <f>ROUND(F36-F37-F38,0)</f>
        <v>-26069</v>
      </c>
      <c r="G39" s="43"/>
      <c r="H39" s="43"/>
    </row>
    <row r="40" spans="1:8" ht="30" customHeight="1">
      <c r="A40" s="40">
        <v>12</v>
      </c>
      <c r="B40" s="62" t="s">
        <v>65</v>
      </c>
      <c r="C40" s="63"/>
      <c r="D40" s="63"/>
      <c r="E40" s="64"/>
      <c r="F40" s="42">
        <f>ROUND(F39*3%,0)</f>
        <v>-782</v>
      </c>
    </row>
    <row r="41" spans="1:8" ht="30" customHeight="1">
      <c r="A41" s="40">
        <v>13</v>
      </c>
      <c r="B41" s="58" t="s">
        <v>66</v>
      </c>
      <c r="C41" s="58"/>
      <c r="D41" s="58"/>
      <c r="E41" s="58"/>
      <c r="F41" s="42">
        <f>F36+F40</f>
        <v>-782</v>
      </c>
      <c r="G41" s="44"/>
      <c r="H41" s="44"/>
    </row>
  </sheetData>
  <sheetProtection password="E0E8" sheet="1" objects="1" scenarios="1"/>
  <protectedRanges>
    <protectedRange sqref="E5:E9 E14 E16:E19 E21:E24" name="区域1"/>
  </protectedRanges>
  <mergeCells count="25">
    <mergeCell ref="A1:F1"/>
    <mergeCell ref="B2:D2"/>
    <mergeCell ref="E2:F2"/>
    <mergeCell ref="A3:F3"/>
    <mergeCell ref="A10:C10"/>
    <mergeCell ref="D10:E10"/>
    <mergeCell ref="A11:F11"/>
    <mergeCell ref="A25:C25"/>
    <mergeCell ref="D25:E25"/>
    <mergeCell ref="A26:F26"/>
    <mergeCell ref="B27:D27"/>
    <mergeCell ref="C28:E28"/>
    <mergeCell ref="C29:E29"/>
    <mergeCell ref="C30:E30"/>
    <mergeCell ref="C31:E31"/>
    <mergeCell ref="C32:E32"/>
    <mergeCell ref="B38:E38"/>
    <mergeCell ref="B39:E39"/>
    <mergeCell ref="B40:E40"/>
    <mergeCell ref="B41:E41"/>
    <mergeCell ref="C33:E33"/>
    <mergeCell ref="C34:E34"/>
    <mergeCell ref="C35:E35"/>
    <mergeCell ref="B36:E36"/>
    <mergeCell ref="B37:E37"/>
  </mergeCells>
  <phoneticPr fontId="16" type="noConversion"/>
  <printOptions horizontalCentered="1"/>
  <pageMargins left="0.70866141732283472" right="0.70866141732283472" top="0.74803149606299213" bottom="1.3779527559055118" header="0.31496062992125984" footer="1.1811023622047245"/>
  <pageSetup paperSize="9" orientation="portrait" r:id="rId1"/>
  <headerFooter>
    <oddFooter>&amp;L投标书签署人签字：</oddFooter>
  </headerFooter>
  <rowBreaks count="1" manualBreakCount="1"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H14" sqref="H14"/>
    </sheetView>
  </sheetViews>
  <sheetFormatPr defaultColWidth="9" defaultRowHeight="20.100000000000001" customHeight="1"/>
  <cols>
    <col min="1" max="1" width="9" style="8" customWidth="1"/>
    <col min="2" max="2" width="27.625" style="8" customWidth="1"/>
    <col min="3" max="3" width="9" style="8"/>
    <col min="4" max="6" width="11.625" style="8" customWidth="1"/>
    <col min="7" max="7" width="11.75" style="9" customWidth="1"/>
    <col min="8" max="8" width="9.5" style="9" customWidth="1"/>
    <col min="9" max="16384" width="9" style="8"/>
  </cols>
  <sheetData>
    <row r="1" spans="1:8" ht="20.100000000000001" customHeight="1">
      <c r="A1" s="73" t="s">
        <v>0</v>
      </c>
      <c r="B1" s="73"/>
      <c r="C1" s="73"/>
      <c r="D1" s="73"/>
      <c r="E1" s="73"/>
      <c r="F1" s="73"/>
      <c r="G1" s="10"/>
      <c r="H1" s="10"/>
    </row>
    <row r="2" spans="1:8" s="1" customFormat="1" ht="32.25" customHeight="1">
      <c r="A2" s="1" t="s">
        <v>1</v>
      </c>
      <c r="B2" s="74" t="s">
        <v>68</v>
      </c>
      <c r="C2" s="74"/>
      <c r="D2" s="74"/>
      <c r="E2" s="75" t="s">
        <v>3</v>
      </c>
      <c r="F2" s="75"/>
      <c r="G2" s="11"/>
      <c r="H2" s="11"/>
    </row>
    <row r="3" spans="1:8" s="2" customFormat="1" ht="20.100000000000001" customHeight="1">
      <c r="A3" s="65" t="s">
        <v>4</v>
      </c>
      <c r="B3" s="65"/>
      <c r="C3" s="65"/>
      <c r="D3" s="65"/>
      <c r="E3" s="65"/>
      <c r="F3" s="65"/>
      <c r="G3" s="13"/>
      <c r="H3" s="13"/>
    </row>
    <row r="4" spans="1:8" s="2" customFormat="1" ht="20.100000000000001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3"/>
      <c r="H4" s="13"/>
    </row>
    <row r="5" spans="1:8" s="2" customFormat="1" ht="20.100000000000001" customHeight="1">
      <c r="A5" s="14" t="s">
        <v>11</v>
      </c>
      <c r="B5" s="15" t="s">
        <v>12</v>
      </c>
      <c r="C5" s="14" t="s">
        <v>13</v>
      </c>
      <c r="D5" s="16">
        <v>1</v>
      </c>
      <c r="E5" s="87"/>
      <c r="F5" s="17">
        <f t="shared" ref="F5:F9" si="0">ROUND(D5*E5,0)</f>
        <v>0</v>
      </c>
      <c r="G5" s="13"/>
      <c r="H5" s="13"/>
    </row>
    <row r="6" spans="1:8" s="2" customFormat="1" ht="20.100000000000001" customHeight="1">
      <c r="A6" s="14" t="s">
        <v>14</v>
      </c>
      <c r="B6" s="15" t="s">
        <v>15</v>
      </c>
      <c r="C6" s="14" t="s">
        <v>13</v>
      </c>
      <c r="D6" s="16">
        <v>1</v>
      </c>
      <c r="E6" s="87"/>
      <c r="F6" s="17">
        <f t="shared" si="0"/>
        <v>0</v>
      </c>
      <c r="G6" s="13"/>
      <c r="H6" s="13"/>
    </row>
    <row r="7" spans="1:8" s="2" customFormat="1" ht="20.100000000000001" customHeight="1">
      <c r="A7" s="14" t="s">
        <v>16</v>
      </c>
      <c r="B7" s="15" t="s">
        <v>17</v>
      </c>
      <c r="C7" s="14" t="s">
        <v>13</v>
      </c>
      <c r="D7" s="16">
        <v>1</v>
      </c>
      <c r="E7" s="87"/>
      <c r="F7" s="17">
        <f t="shared" si="0"/>
        <v>0</v>
      </c>
      <c r="G7" s="13"/>
      <c r="H7" s="13"/>
    </row>
    <row r="8" spans="1:8" s="2" customFormat="1" ht="33.75">
      <c r="A8" s="14" t="s">
        <v>18</v>
      </c>
      <c r="B8" s="18" t="s">
        <v>19</v>
      </c>
      <c r="C8" s="14" t="s">
        <v>13</v>
      </c>
      <c r="D8" s="16">
        <v>1</v>
      </c>
      <c r="E8" s="87"/>
      <c r="F8" s="17">
        <f t="shared" si="0"/>
        <v>0</v>
      </c>
      <c r="G8" s="13"/>
      <c r="H8" s="13"/>
    </row>
    <row r="9" spans="1:8" s="2" customFormat="1" ht="20.100000000000001" customHeight="1">
      <c r="A9" s="14" t="s">
        <v>20</v>
      </c>
      <c r="B9" s="15" t="s">
        <v>21</v>
      </c>
      <c r="C9" s="14" t="s">
        <v>13</v>
      </c>
      <c r="D9" s="16">
        <v>1</v>
      </c>
      <c r="E9" s="87"/>
      <c r="F9" s="17">
        <f t="shared" si="0"/>
        <v>0</v>
      </c>
      <c r="G9" s="13"/>
      <c r="H9" s="13"/>
    </row>
    <row r="10" spans="1:8" s="2" customFormat="1" ht="20.100000000000001" customHeight="1">
      <c r="A10" s="66" t="s">
        <v>22</v>
      </c>
      <c r="B10" s="66"/>
      <c r="C10" s="66"/>
      <c r="D10" s="76">
        <f>ROUND(SUM(F5:F9),0)</f>
        <v>0</v>
      </c>
      <c r="E10" s="76"/>
      <c r="F10" s="19" t="s">
        <v>23</v>
      </c>
      <c r="G10" s="13"/>
      <c r="H10" s="13"/>
    </row>
    <row r="11" spans="1:8" s="2" customFormat="1" ht="20.100000000000001" customHeight="1">
      <c r="A11" s="65" t="s">
        <v>24</v>
      </c>
      <c r="B11" s="65"/>
      <c r="C11" s="65"/>
      <c r="D11" s="65"/>
      <c r="E11" s="65"/>
      <c r="F11" s="65"/>
      <c r="G11" s="13"/>
      <c r="H11" s="13"/>
    </row>
    <row r="12" spans="1:8" s="2" customFormat="1" ht="20.100000000000001" customHeight="1">
      <c r="A12" s="12" t="s">
        <v>5</v>
      </c>
      <c r="B12" s="12" t="s">
        <v>6</v>
      </c>
      <c r="C12" s="12" t="s">
        <v>7</v>
      </c>
      <c r="D12" s="20" t="s">
        <v>8</v>
      </c>
      <c r="E12" s="21" t="s">
        <v>9</v>
      </c>
      <c r="F12" s="21" t="s">
        <v>10</v>
      </c>
      <c r="G12" s="13"/>
      <c r="H12" s="13"/>
    </row>
    <row r="13" spans="1:8" s="3" customFormat="1" ht="20.100000000000001" customHeight="1">
      <c r="A13" s="22" t="s">
        <v>25</v>
      </c>
      <c r="B13" s="23" t="s">
        <v>26</v>
      </c>
      <c r="C13" s="22"/>
      <c r="D13" s="24"/>
      <c r="E13" s="24"/>
      <c r="F13" s="17"/>
      <c r="G13" s="13"/>
      <c r="H13" s="13"/>
    </row>
    <row r="14" spans="1:8" s="3" customFormat="1" ht="20.100000000000001" customHeight="1">
      <c r="A14" s="47" t="s">
        <v>27</v>
      </c>
      <c r="B14" s="23" t="s">
        <v>28</v>
      </c>
      <c r="C14" s="25" t="s">
        <v>29</v>
      </c>
      <c r="D14" s="24">
        <v>1013</v>
      </c>
      <c r="E14" s="26"/>
      <c r="F14" s="27">
        <f>ROUND(D14*E14,0)</f>
        <v>0</v>
      </c>
      <c r="G14" s="13"/>
      <c r="H14" s="13"/>
    </row>
    <row r="15" spans="1:8" s="3" customFormat="1" ht="20.100000000000001" customHeight="1">
      <c r="A15" s="22" t="s">
        <v>30</v>
      </c>
      <c r="B15" s="23" t="s">
        <v>31</v>
      </c>
      <c r="C15" s="22" t="s">
        <v>32</v>
      </c>
      <c r="D15" s="24"/>
      <c r="E15" s="24"/>
      <c r="F15" s="17"/>
      <c r="G15" s="13"/>
      <c r="H15" s="13"/>
    </row>
    <row r="16" spans="1:8" s="3" customFormat="1" ht="20.100000000000001" customHeight="1">
      <c r="A16" s="47" t="s">
        <v>33</v>
      </c>
      <c r="B16" s="28" t="s">
        <v>34</v>
      </c>
      <c r="C16" s="25" t="s">
        <v>29</v>
      </c>
      <c r="D16" s="24">
        <v>3800</v>
      </c>
      <c r="E16" s="24"/>
      <c r="F16" s="17">
        <f t="shared" ref="F16:F19" si="1">ROUND(D16*E16,0)</f>
        <v>0</v>
      </c>
      <c r="G16" s="13"/>
      <c r="H16" s="13"/>
    </row>
    <row r="17" spans="1:8" s="3" customFormat="1" ht="20.100000000000001" customHeight="1">
      <c r="A17" s="47" t="s">
        <v>35</v>
      </c>
      <c r="B17" s="28" t="s">
        <v>36</v>
      </c>
      <c r="C17" s="25" t="s">
        <v>29</v>
      </c>
      <c r="D17" s="24">
        <v>5132</v>
      </c>
      <c r="E17" s="24"/>
      <c r="F17" s="17">
        <f t="shared" si="1"/>
        <v>0</v>
      </c>
      <c r="G17" s="13"/>
      <c r="H17" s="13"/>
    </row>
    <row r="18" spans="1:8" s="3" customFormat="1" ht="20.100000000000001" customHeight="1">
      <c r="A18" s="47" t="s">
        <v>37</v>
      </c>
      <c r="B18" s="28" t="s">
        <v>38</v>
      </c>
      <c r="C18" s="25" t="s">
        <v>29</v>
      </c>
      <c r="D18" s="24">
        <v>2400</v>
      </c>
      <c r="E18" s="24"/>
      <c r="F18" s="17">
        <f t="shared" si="1"/>
        <v>0</v>
      </c>
      <c r="G18" s="13"/>
      <c r="H18" s="13"/>
    </row>
    <row r="19" spans="1:8" s="3" customFormat="1" ht="20.100000000000001" customHeight="1">
      <c r="A19" s="47" t="s">
        <v>39</v>
      </c>
      <c r="B19" s="28" t="s">
        <v>40</v>
      </c>
      <c r="C19" s="25" t="s">
        <v>29</v>
      </c>
      <c r="D19" s="24">
        <v>1332</v>
      </c>
      <c r="E19" s="24"/>
      <c r="F19" s="17">
        <f t="shared" si="1"/>
        <v>0</v>
      </c>
      <c r="G19" s="13"/>
      <c r="H19" s="13"/>
    </row>
    <row r="20" spans="1:8" s="3" customFormat="1" ht="20.100000000000001" customHeight="1">
      <c r="A20" s="25" t="s">
        <v>41</v>
      </c>
      <c r="B20" s="28" t="s">
        <v>42</v>
      </c>
      <c r="C20" s="25"/>
      <c r="D20" s="24"/>
      <c r="E20" s="24"/>
      <c r="F20" s="17"/>
      <c r="G20" s="13"/>
      <c r="H20" s="13"/>
    </row>
    <row r="21" spans="1:8" s="3" customFormat="1" ht="20.100000000000001" customHeight="1">
      <c r="A21" s="47" t="s">
        <v>27</v>
      </c>
      <c r="B21" s="23" t="s">
        <v>43</v>
      </c>
      <c r="C21" s="22" t="s">
        <v>29</v>
      </c>
      <c r="D21" s="29">
        <v>77.599999999999994</v>
      </c>
      <c r="E21" s="24"/>
      <c r="F21" s="17">
        <f t="shared" ref="F21:F24" si="2">ROUND(D21*E21,0)</f>
        <v>0</v>
      </c>
      <c r="G21" s="13"/>
      <c r="H21" s="13"/>
    </row>
    <row r="22" spans="1:8" s="4" customFormat="1" ht="20.100000000000001" customHeight="1">
      <c r="A22" s="47" t="s">
        <v>35</v>
      </c>
      <c r="B22" s="23" t="s">
        <v>44</v>
      </c>
      <c r="C22" s="22" t="s">
        <v>45</v>
      </c>
      <c r="D22" s="30">
        <v>4414</v>
      </c>
      <c r="E22" s="24"/>
      <c r="F22" s="17">
        <f t="shared" si="2"/>
        <v>0</v>
      </c>
      <c r="G22" s="31"/>
      <c r="H22" s="31"/>
    </row>
    <row r="23" spans="1:8" s="3" customFormat="1" ht="20.100000000000001" customHeight="1">
      <c r="A23" s="47" t="s">
        <v>39</v>
      </c>
      <c r="B23" s="23" t="s">
        <v>40</v>
      </c>
      <c r="C23" s="22" t="s">
        <v>29</v>
      </c>
      <c r="D23" s="29">
        <v>648</v>
      </c>
      <c r="E23" s="24"/>
      <c r="F23" s="17">
        <f t="shared" si="2"/>
        <v>0</v>
      </c>
      <c r="G23" s="13"/>
      <c r="H23" s="13"/>
    </row>
    <row r="24" spans="1:8" s="3" customFormat="1" ht="20.100000000000001" customHeight="1">
      <c r="A24" s="47" t="s">
        <v>46</v>
      </c>
      <c r="B24" s="23" t="s">
        <v>36</v>
      </c>
      <c r="C24" s="22" t="s">
        <v>29</v>
      </c>
      <c r="D24" s="29">
        <v>725.6</v>
      </c>
      <c r="E24" s="24"/>
      <c r="F24" s="17">
        <f t="shared" si="2"/>
        <v>0</v>
      </c>
      <c r="G24" s="13"/>
      <c r="H24" s="13"/>
    </row>
    <row r="25" spans="1:8" s="5" customFormat="1" ht="20.100000000000001" customHeight="1">
      <c r="A25" s="66" t="s">
        <v>47</v>
      </c>
      <c r="B25" s="66"/>
      <c r="C25" s="66"/>
      <c r="D25" s="67">
        <f>ROUND(SUM(F13:F24),0)</f>
        <v>0</v>
      </c>
      <c r="E25" s="67"/>
      <c r="F25" s="32" t="s">
        <v>23</v>
      </c>
      <c r="G25" s="33"/>
      <c r="H25" s="33"/>
    </row>
    <row r="26" spans="1:8" s="6" customFormat="1" ht="30" customHeight="1">
      <c r="A26" s="68" t="s">
        <v>48</v>
      </c>
      <c r="B26" s="68"/>
      <c r="C26" s="68"/>
      <c r="D26" s="68"/>
      <c r="E26" s="68"/>
      <c r="F26" s="68"/>
      <c r="G26" s="34"/>
      <c r="H26" s="34"/>
    </row>
    <row r="27" spans="1:8" s="7" customFormat="1" ht="30" customHeight="1">
      <c r="A27" s="35" t="str">
        <f>"工程名称："</f>
        <v>工程名称：</v>
      </c>
      <c r="B27" s="69" t="str">
        <f>B2</f>
        <v>鲁坨路（k1+985）鲁家山经济园一桥桥梁基础防护工程</v>
      </c>
      <c r="C27" s="69"/>
      <c r="D27" s="69"/>
      <c r="E27" s="36"/>
      <c r="F27" s="37" t="s">
        <v>49</v>
      </c>
      <c r="G27" s="34"/>
      <c r="H27" s="34"/>
    </row>
    <row r="28" spans="1:8" s="6" customFormat="1" ht="30" customHeight="1">
      <c r="A28" s="38" t="s">
        <v>50</v>
      </c>
      <c r="B28" s="38" t="s">
        <v>51</v>
      </c>
      <c r="C28" s="70" t="s">
        <v>52</v>
      </c>
      <c r="D28" s="71"/>
      <c r="E28" s="72"/>
      <c r="F28" s="39" t="s">
        <v>53</v>
      </c>
      <c r="G28" s="34"/>
      <c r="H28" s="34"/>
    </row>
    <row r="29" spans="1:8" s="6" customFormat="1" ht="30" customHeight="1">
      <c r="A29" s="40">
        <v>1</v>
      </c>
      <c r="B29" s="40">
        <v>100</v>
      </c>
      <c r="C29" s="59" t="s">
        <v>54</v>
      </c>
      <c r="D29" s="60"/>
      <c r="E29" s="61"/>
      <c r="F29" s="41">
        <f>D10</f>
        <v>0</v>
      </c>
      <c r="G29" s="34"/>
      <c r="H29" s="34"/>
    </row>
    <row r="30" spans="1:8" s="6" customFormat="1" ht="30" customHeight="1">
      <c r="A30" s="40">
        <v>2</v>
      </c>
      <c r="B30" s="40">
        <v>200</v>
      </c>
      <c r="C30" s="59" t="s">
        <v>55</v>
      </c>
      <c r="D30" s="60"/>
      <c r="E30" s="61"/>
      <c r="F30" s="41">
        <f>D25</f>
        <v>0</v>
      </c>
      <c r="G30" s="34"/>
      <c r="H30" s="34"/>
    </row>
    <row r="31" spans="1:8" s="6" customFormat="1" ht="30" customHeight="1">
      <c r="A31" s="40">
        <v>3</v>
      </c>
      <c r="B31" s="40">
        <v>300</v>
      </c>
      <c r="C31" s="59" t="s">
        <v>56</v>
      </c>
      <c r="D31" s="60"/>
      <c r="E31" s="61"/>
      <c r="F31" s="41"/>
      <c r="G31" s="34"/>
      <c r="H31" s="34"/>
    </row>
    <row r="32" spans="1:8" s="6" customFormat="1" ht="30" customHeight="1">
      <c r="A32" s="40">
        <v>4</v>
      </c>
      <c r="B32" s="40">
        <v>400</v>
      </c>
      <c r="C32" s="59" t="s">
        <v>57</v>
      </c>
      <c r="D32" s="60"/>
      <c r="E32" s="61"/>
      <c r="F32" s="41"/>
      <c r="G32" s="34"/>
      <c r="H32" s="34"/>
    </row>
    <row r="33" spans="1:8" s="6" customFormat="1" ht="30" customHeight="1">
      <c r="A33" s="40">
        <v>5</v>
      </c>
      <c r="B33" s="40">
        <v>500</v>
      </c>
      <c r="C33" s="59" t="s">
        <v>58</v>
      </c>
      <c r="D33" s="60"/>
      <c r="E33" s="61"/>
      <c r="F33" s="41"/>
      <c r="G33" s="34"/>
      <c r="H33" s="34"/>
    </row>
    <row r="34" spans="1:8" s="6" customFormat="1" ht="30" customHeight="1">
      <c r="A34" s="40">
        <v>6</v>
      </c>
      <c r="B34" s="40">
        <v>600</v>
      </c>
      <c r="C34" s="59" t="s">
        <v>59</v>
      </c>
      <c r="D34" s="60"/>
      <c r="E34" s="61"/>
      <c r="F34" s="41"/>
      <c r="G34" s="34"/>
      <c r="H34" s="34"/>
    </row>
    <row r="35" spans="1:8" s="6" customFormat="1" ht="30" customHeight="1">
      <c r="A35" s="40">
        <v>7</v>
      </c>
      <c r="B35" s="40">
        <v>700</v>
      </c>
      <c r="C35" s="59" t="s">
        <v>60</v>
      </c>
      <c r="D35" s="60"/>
      <c r="E35" s="61"/>
      <c r="F35" s="41"/>
      <c r="G35" s="34"/>
      <c r="H35" s="34"/>
    </row>
    <row r="36" spans="1:8" s="6" customFormat="1" ht="30" customHeight="1">
      <c r="A36" s="40">
        <v>8</v>
      </c>
      <c r="B36" s="58" t="s">
        <v>61</v>
      </c>
      <c r="C36" s="58"/>
      <c r="D36" s="58"/>
      <c r="E36" s="58"/>
      <c r="F36" s="42">
        <f>SUM(F29:F35)</f>
        <v>0</v>
      </c>
      <c r="G36" s="34"/>
      <c r="H36" s="34"/>
    </row>
    <row r="37" spans="1:8" s="6" customFormat="1" ht="30" customHeight="1">
      <c r="A37" s="40">
        <v>9</v>
      </c>
      <c r="B37" s="58" t="s">
        <v>62</v>
      </c>
      <c r="C37" s="58"/>
      <c r="D37" s="58"/>
      <c r="E37" s="58"/>
      <c r="F37" s="42"/>
      <c r="G37" s="43"/>
      <c r="H37" s="43"/>
    </row>
    <row r="38" spans="1:8" s="6" customFormat="1" ht="30" customHeight="1">
      <c r="A38" s="40">
        <v>10</v>
      </c>
      <c r="B38" s="58" t="s">
        <v>63</v>
      </c>
      <c r="C38" s="58"/>
      <c r="D38" s="58"/>
      <c r="E38" s="58"/>
      <c r="F38" s="42">
        <f>ROUND(1797235*1.5%,0)</f>
        <v>26959</v>
      </c>
      <c r="G38" s="43"/>
      <c r="H38" s="43"/>
    </row>
    <row r="39" spans="1:8" s="6" customFormat="1" ht="30" customHeight="1">
      <c r="A39" s="40">
        <v>11</v>
      </c>
      <c r="B39" s="58" t="s">
        <v>64</v>
      </c>
      <c r="C39" s="58"/>
      <c r="D39" s="58"/>
      <c r="E39" s="58"/>
      <c r="F39" s="42">
        <f>ROUND(F36-F37-F38,0)</f>
        <v>-26959</v>
      </c>
      <c r="G39" s="43"/>
      <c r="H39" s="43"/>
    </row>
    <row r="40" spans="1:8" ht="30" customHeight="1">
      <c r="A40" s="40">
        <v>12</v>
      </c>
      <c r="B40" s="62" t="s">
        <v>65</v>
      </c>
      <c r="C40" s="63"/>
      <c r="D40" s="63"/>
      <c r="E40" s="64"/>
      <c r="F40" s="42">
        <f>ROUND(F39*3%,0)</f>
        <v>-809</v>
      </c>
    </row>
    <row r="41" spans="1:8" ht="30" customHeight="1">
      <c r="A41" s="40">
        <v>13</v>
      </c>
      <c r="B41" s="58" t="s">
        <v>66</v>
      </c>
      <c r="C41" s="58"/>
      <c r="D41" s="58"/>
      <c r="E41" s="58"/>
      <c r="F41" s="42">
        <f>F36+F40</f>
        <v>-809</v>
      </c>
      <c r="G41" s="44"/>
      <c r="H41" s="44"/>
    </row>
  </sheetData>
  <sheetProtection password="E0E8" sheet="1" objects="1" scenarios="1"/>
  <protectedRanges>
    <protectedRange sqref="E5:E9 E14 E16:E19 E21:E24" name="区域1"/>
  </protectedRanges>
  <mergeCells count="25">
    <mergeCell ref="A1:F1"/>
    <mergeCell ref="B2:D2"/>
    <mergeCell ref="E2:F2"/>
    <mergeCell ref="A3:F3"/>
    <mergeCell ref="A10:C10"/>
    <mergeCell ref="D10:E10"/>
    <mergeCell ref="A11:F11"/>
    <mergeCell ref="A25:C25"/>
    <mergeCell ref="D25:E25"/>
    <mergeCell ref="A26:F26"/>
    <mergeCell ref="B27:D27"/>
    <mergeCell ref="C28:E28"/>
    <mergeCell ref="C29:E29"/>
    <mergeCell ref="C30:E30"/>
    <mergeCell ref="C31:E31"/>
    <mergeCell ref="C32:E32"/>
    <mergeCell ref="B38:E38"/>
    <mergeCell ref="B39:E39"/>
    <mergeCell ref="B40:E40"/>
    <mergeCell ref="B41:E41"/>
    <mergeCell ref="C33:E33"/>
    <mergeCell ref="C34:E34"/>
    <mergeCell ref="C35:E35"/>
    <mergeCell ref="B36:E36"/>
    <mergeCell ref="B37:E37"/>
  </mergeCells>
  <phoneticPr fontId="16" type="noConversion"/>
  <printOptions horizontalCentered="1"/>
  <pageMargins left="0.70866141732283472" right="0.70866141732283472" top="0.74803149606299213" bottom="1.3779527559055118" header="0.31496062992125984" footer="1.1811023622047245"/>
  <pageSetup paperSize="9" orientation="portrait" r:id="rId1"/>
  <headerFooter>
    <oddFooter>&amp;L投标书签署人签字：</oddFooter>
  </headerFooter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>
      <selection activeCell="L8" sqref="L8"/>
    </sheetView>
  </sheetViews>
  <sheetFormatPr defaultRowHeight="14.25"/>
  <cols>
    <col min="1" max="1" width="4.375" style="48" customWidth="1"/>
    <col min="2" max="2" width="5.25" style="48" bestFit="1" customWidth="1"/>
    <col min="3" max="3" width="29.875" style="48" customWidth="1"/>
    <col min="4" max="4" width="10.375" style="48" customWidth="1"/>
    <col min="5" max="5" width="10.5" style="48" customWidth="1"/>
    <col min="6" max="7" width="10.375" style="48" customWidth="1"/>
    <col min="8" max="8" width="10.75" style="48" customWidth="1"/>
    <col min="9" max="198" width="9" style="48"/>
    <col min="199" max="199" width="4.375" style="48" customWidth="1"/>
    <col min="200" max="200" width="5.25" style="48" bestFit="1" customWidth="1"/>
    <col min="201" max="201" width="25.375" style="48" customWidth="1"/>
    <col min="202" max="209" width="10.875" style="48" customWidth="1"/>
    <col min="210" max="210" width="4.375" style="48" customWidth="1"/>
    <col min="211" max="211" width="5.25" style="48" customWidth="1"/>
    <col min="212" max="212" width="25.375" style="48" customWidth="1"/>
    <col min="213" max="220" width="10.875" style="48" customWidth="1"/>
    <col min="221" max="221" width="4.375" style="48" customWidth="1"/>
    <col min="222" max="222" width="5.25" style="48" customWidth="1"/>
    <col min="223" max="223" width="25.375" style="48" customWidth="1"/>
    <col min="224" max="231" width="10.875" style="48" customWidth="1"/>
    <col min="232" max="232" width="4.375" style="48" customWidth="1"/>
    <col min="233" max="233" width="5.25" style="48" customWidth="1"/>
    <col min="234" max="234" width="25.375" style="48" customWidth="1"/>
    <col min="235" max="242" width="10.875" style="48" customWidth="1"/>
    <col min="243" max="243" width="4.375" style="48" customWidth="1"/>
    <col min="244" max="244" width="5.25" style="48" customWidth="1"/>
    <col min="245" max="245" width="25.375" style="48" customWidth="1"/>
    <col min="246" max="253" width="10.875" style="48" customWidth="1"/>
    <col min="254" max="254" width="4.375" style="48" customWidth="1"/>
    <col min="255" max="255" width="5.25" style="48" customWidth="1"/>
    <col min="256" max="256" width="25.375" style="48" customWidth="1"/>
    <col min="257" max="264" width="10.875" style="48" customWidth="1"/>
    <col min="265" max="454" width="9" style="48"/>
    <col min="455" max="455" width="4.375" style="48" customWidth="1"/>
    <col min="456" max="456" width="5.25" style="48" bestFit="1" customWidth="1"/>
    <col min="457" max="457" width="25.375" style="48" customWidth="1"/>
    <col min="458" max="465" width="10.875" style="48" customWidth="1"/>
    <col min="466" max="466" width="4.375" style="48" customWidth="1"/>
    <col min="467" max="467" width="5.25" style="48" customWidth="1"/>
    <col min="468" max="468" width="25.375" style="48" customWidth="1"/>
    <col min="469" max="476" width="10.875" style="48" customWidth="1"/>
    <col min="477" max="477" width="4.375" style="48" customWidth="1"/>
    <col min="478" max="478" width="5.25" style="48" customWidth="1"/>
    <col min="479" max="479" width="25.375" style="48" customWidth="1"/>
    <col min="480" max="487" width="10.875" style="48" customWidth="1"/>
    <col min="488" max="488" width="4.375" style="48" customWidth="1"/>
    <col min="489" max="489" width="5.25" style="48" customWidth="1"/>
    <col min="490" max="490" width="25.375" style="48" customWidth="1"/>
    <col min="491" max="498" width="10.875" style="48" customWidth="1"/>
    <col min="499" max="499" width="4.375" style="48" customWidth="1"/>
    <col min="500" max="500" width="5.25" style="48" customWidth="1"/>
    <col min="501" max="501" width="25.375" style="48" customWidth="1"/>
    <col min="502" max="509" width="10.875" style="48" customWidth="1"/>
    <col min="510" max="510" width="4.375" style="48" customWidth="1"/>
    <col min="511" max="511" width="5.25" style="48" customWidth="1"/>
    <col min="512" max="512" width="25.375" style="48" customWidth="1"/>
    <col min="513" max="520" width="10.875" style="48" customWidth="1"/>
    <col min="521" max="710" width="9" style="48"/>
    <col min="711" max="711" width="4.375" style="48" customWidth="1"/>
    <col min="712" max="712" width="5.25" style="48" bestFit="1" customWidth="1"/>
    <col min="713" max="713" width="25.375" style="48" customWidth="1"/>
    <col min="714" max="721" width="10.875" style="48" customWidth="1"/>
    <col min="722" max="722" width="4.375" style="48" customWidth="1"/>
    <col min="723" max="723" width="5.25" style="48" customWidth="1"/>
    <col min="724" max="724" width="25.375" style="48" customWidth="1"/>
    <col min="725" max="732" width="10.875" style="48" customWidth="1"/>
    <col min="733" max="733" width="4.375" style="48" customWidth="1"/>
    <col min="734" max="734" width="5.25" style="48" customWidth="1"/>
    <col min="735" max="735" width="25.375" style="48" customWidth="1"/>
    <col min="736" max="743" width="10.875" style="48" customWidth="1"/>
    <col min="744" max="744" width="4.375" style="48" customWidth="1"/>
    <col min="745" max="745" width="5.25" style="48" customWidth="1"/>
    <col min="746" max="746" width="25.375" style="48" customWidth="1"/>
    <col min="747" max="754" width="10.875" style="48" customWidth="1"/>
    <col min="755" max="755" width="4.375" style="48" customWidth="1"/>
    <col min="756" max="756" width="5.25" style="48" customWidth="1"/>
    <col min="757" max="757" width="25.375" style="48" customWidth="1"/>
    <col min="758" max="765" width="10.875" style="48" customWidth="1"/>
    <col min="766" max="766" width="4.375" style="48" customWidth="1"/>
    <col min="767" max="767" width="5.25" style="48" customWidth="1"/>
    <col min="768" max="768" width="25.375" style="48" customWidth="1"/>
    <col min="769" max="776" width="10.875" style="48" customWidth="1"/>
    <col min="777" max="966" width="9" style="48"/>
    <col min="967" max="967" width="4.375" style="48" customWidth="1"/>
    <col min="968" max="968" width="5.25" style="48" bestFit="1" customWidth="1"/>
    <col min="969" max="969" width="25.375" style="48" customWidth="1"/>
    <col min="970" max="977" width="10.875" style="48" customWidth="1"/>
    <col min="978" max="978" width="4.375" style="48" customWidth="1"/>
    <col min="979" max="979" width="5.25" style="48" customWidth="1"/>
    <col min="980" max="980" width="25.375" style="48" customWidth="1"/>
    <col min="981" max="988" width="10.875" style="48" customWidth="1"/>
    <col min="989" max="989" width="4.375" style="48" customWidth="1"/>
    <col min="990" max="990" width="5.25" style="48" customWidth="1"/>
    <col min="991" max="991" width="25.375" style="48" customWidth="1"/>
    <col min="992" max="999" width="10.875" style="48" customWidth="1"/>
    <col min="1000" max="1000" width="4.375" style="48" customWidth="1"/>
    <col min="1001" max="1001" width="5.25" style="48" customWidth="1"/>
    <col min="1002" max="1002" width="25.375" style="48" customWidth="1"/>
    <col min="1003" max="1010" width="10.875" style="48" customWidth="1"/>
    <col min="1011" max="1011" width="4.375" style="48" customWidth="1"/>
    <col min="1012" max="1012" width="5.25" style="48" customWidth="1"/>
    <col min="1013" max="1013" width="25.375" style="48" customWidth="1"/>
    <col min="1014" max="1021" width="10.875" style="48" customWidth="1"/>
    <col min="1022" max="1022" width="4.375" style="48" customWidth="1"/>
    <col min="1023" max="1023" width="5.25" style="48" customWidth="1"/>
    <col min="1024" max="1024" width="25.375" style="48" customWidth="1"/>
    <col min="1025" max="1032" width="10.875" style="48" customWidth="1"/>
    <col min="1033" max="1222" width="9" style="48"/>
    <col min="1223" max="1223" width="4.375" style="48" customWidth="1"/>
    <col min="1224" max="1224" width="5.25" style="48" bestFit="1" customWidth="1"/>
    <col min="1225" max="1225" width="25.375" style="48" customWidth="1"/>
    <col min="1226" max="1233" width="10.875" style="48" customWidth="1"/>
    <col min="1234" max="1234" width="4.375" style="48" customWidth="1"/>
    <col min="1235" max="1235" width="5.25" style="48" customWidth="1"/>
    <col min="1236" max="1236" width="25.375" style="48" customWidth="1"/>
    <col min="1237" max="1244" width="10.875" style="48" customWidth="1"/>
    <col min="1245" max="1245" width="4.375" style="48" customWidth="1"/>
    <col min="1246" max="1246" width="5.25" style="48" customWidth="1"/>
    <col min="1247" max="1247" width="25.375" style="48" customWidth="1"/>
    <col min="1248" max="1255" width="10.875" style="48" customWidth="1"/>
    <col min="1256" max="1256" width="4.375" style="48" customWidth="1"/>
    <col min="1257" max="1257" width="5.25" style="48" customWidth="1"/>
    <col min="1258" max="1258" width="25.375" style="48" customWidth="1"/>
    <col min="1259" max="1266" width="10.875" style="48" customWidth="1"/>
    <col min="1267" max="1267" width="4.375" style="48" customWidth="1"/>
    <col min="1268" max="1268" width="5.25" style="48" customWidth="1"/>
    <col min="1269" max="1269" width="25.375" style="48" customWidth="1"/>
    <col min="1270" max="1277" width="10.875" style="48" customWidth="1"/>
    <col min="1278" max="1278" width="4.375" style="48" customWidth="1"/>
    <col min="1279" max="1279" width="5.25" style="48" customWidth="1"/>
    <col min="1280" max="1280" width="25.375" style="48" customWidth="1"/>
    <col min="1281" max="1288" width="10.875" style="48" customWidth="1"/>
    <col min="1289" max="1478" width="9" style="48"/>
    <col min="1479" max="1479" width="4.375" style="48" customWidth="1"/>
    <col min="1480" max="1480" width="5.25" style="48" bestFit="1" customWidth="1"/>
    <col min="1481" max="1481" width="25.375" style="48" customWidth="1"/>
    <col min="1482" max="1489" width="10.875" style="48" customWidth="1"/>
    <col min="1490" max="1490" width="4.375" style="48" customWidth="1"/>
    <col min="1491" max="1491" width="5.25" style="48" customWidth="1"/>
    <col min="1492" max="1492" width="25.375" style="48" customWidth="1"/>
    <col min="1493" max="1500" width="10.875" style="48" customWidth="1"/>
    <col min="1501" max="1501" width="4.375" style="48" customWidth="1"/>
    <col min="1502" max="1502" width="5.25" style="48" customWidth="1"/>
    <col min="1503" max="1503" width="25.375" style="48" customWidth="1"/>
    <col min="1504" max="1511" width="10.875" style="48" customWidth="1"/>
    <col min="1512" max="1512" width="4.375" style="48" customWidth="1"/>
    <col min="1513" max="1513" width="5.25" style="48" customWidth="1"/>
    <col min="1514" max="1514" width="25.375" style="48" customWidth="1"/>
    <col min="1515" max="1522" width="10.875" style="48" customWidth="1"/>
    <col min="1523" max="1523" width="4.375" style="48" customWidth="1"/>
    <col min="1524" max="1524" width="5.25" style="48" customWidth="1"/>
    <col min="1525" max="1525" width="25.375" style="48" customWidth="1"/>
    <col min="1526" max="1533" width="10.875" style="48" customWidth="1"/>
    <col min="1534" max="1534" width="4.375" style="48" customWidth="1"/>
    <col min="1535" max="1535" width="5.25" style="48" customWidth="1"/>
    <col min="1536" max="1536" width="25.375" style="48" customWidth="1"/>
    <col min="1537" max="1544" width="10.875" style="48" customWidth="1"/>
    <col min="1545" max="1734" width="9" style="48"/>
    <col min="1735" max="1735" width="4.375" style="48" customWidth="1"/>
    <col min="1736" max="1736" width="5.25" style="48" bestFit="1" customWidth="1"/>
    <col min="1737" max="1737" width="25.375" style="48" customWidth="1"/>
    <col min="1738" max="1745" width="10.875" style="48" customWidth="1"/>
    <col min="1746" max="1746" width="4.375" style="48" customWidth="1"/>
    <col min="1747" max="1747" width="5.25" style="48" customWidth="1"/>
    <col min="1748" max="1748" width="25.375" style="48" customWidth="1"/>
    <col min="1749" max="1756" width="10.875" style="48" customWidth="1"/>
    <col min="1757" max="1757" width="4.375" style="48" customWidth="1"/>
    <col min="1758" max="1758" width="5.25" style="48" customWidth="1"/>
    <col min="1759" max="1759" width="25.375" style="48" customWidth="1"/>
    <col min="1760" max="1767" width="10.875" style="48" customWidth="1"/>
    <col min="1768" max="1768" width="4.375" style="48" customWidth="1"/>
    <col min="1769" max="1769" width="5.25" style="48" customWidth="1"/>
    <col min="1770" max="1770" width="25.375" style="48" customWidth="1"/>
    <col min="1771" max="1778" width="10.875" style="48" customWidth="1"/>
    <col min="1779" max="1779" width="4.375" style="48" customWidth="1"/>
    <col min="1780" max="1780" width="5.25" style="48" customWidth="1"/>
    <col min="1781" max="1781" width="25.375" style="48" customWidth="1"/>
    <col min="1782" max="1789" width="10.875" style="48" customWidth="1"/>
    <col min="1790" max="1790" width="4.375" style="48" customWidth="1"/>
    <col min="1791" max="1791" width="5.25" style="48" customWidth="1"/>
    <col min="1792" max="1792" width="25.375" style="48" customWidth="1"/>
    <col min="1793" max="1800" width="10.875" style="48" customWidth="1"/>
    <col min="1801" max="1990" width="9" style="48"/>
    <col min="1991" max="1991" width="4.375" style="48" customWidth="1"/>
    <col min="1992" max="1992" width="5.25" style="48" bestFit="1" customWidth="1"/>
    <col min="1993" max="1993" width="25.375" style="48" customWidth="1"/>
    <col min="1994" max="2001" width="10.875" style="48" customWidth="1"/>
    <col min="2002" max="2002" width="4.375" style="48" customWidth="1"/>
    <col min="2003" max="2003" width="5.25" style="48" customWidth="1"/>
    <col min="2004" max="2004" width="25.375" style="48" customWidth="1"/>
    <col min="2005" max="2012" width="10.875" style="48" customWidth="1"/>
    <col min="2013" max="2013" width="4.375" style="48" customWidth="1"/>
    <col min="2014" max="2014" width="5.25" style="48" customWidth="1"/>
    <col min="2015" max="2015" width="25.375" style="48" customWidth="1"/>
    <col min="2016" max="2023" width="10.875" style="48" customWidth="1"/>
    <col min="2024" max="2024" width="4.375" style="48" customWidth="1"/>
    <col min="2025" max="2025" width="5.25" style="48" customWidth="1"/>
    <col min="2026" max="2026" width="25.375" style="48" customWidth="1"/>
    <col min="2027" max="2034" width="10.875" style="48" customWidth="1"/>
    <col min="2035" max="2035" width="4.375" style="48" customWidth="1"/>
    <col min="2036" max="2036" width="5.25" style="48" customWidth="1"/>
    <col min="2037" max="2037" width="25.375" style="48" customWidth="1"/>
    <col min="2038" max="2045" width="10.875" style="48" customWidth="1"/>
    <col min="2046" max="2046" width="4.375" style="48" customWidth="1"/>
    <col min="2047" max="2047" width="5.25" style="48" customWidth="1"/>
    <col min="2048" max="2048" width="25.375" style="48" customWidth="1"/>
    <col min="2049" max="2056" width="10.875" style="48" customWidth="1"/>
    <col min="2057" max="2246" width="9" style="48"/>
    <col min="2247" max="2247" width="4.375" style="48" customWidth="1"/>
    <col min="2248" max="2248" width="5.25" style="48" bestFit="1" customWidth="1"/>
    <col min="2249" max="2249" width="25.375" style="48" customWidth="1"/>
    <col min="2250" max="2257" width="10.875" style="48" customWidth="1"/>
    <col min="2258" max="2258" width="4.375" style="48" customWidth="1"/>
    <col min="2259" max="2259" width="5.25" style="48" customWidth="1"/>
    <col min="2260" max="2260" width="25.375" style="48" customWidth="1"/>
    <col min="2261" max="2268" width="10.875" style="48" customWidth="1"/>
    <col min="2269" max="2269" width="4.375" style="48" customWidth="1"/>
    <col min="2270" max="2270" width="5.25" style="48" customWidth="1"/>
    <col min="2271" max="2271" width="25.375" style="48" customWidth="1"/>
    <col min="2272" max="2279" width="10.875" style="48" customWidth="1"/>
    <col min="2280" max="2280" width="4.375" style="48" customWidth="1"/>
    <col min="2281" max="2281" width="5.25" style="48" customWidth="1"/>
    <col min="2282" max="2282" width="25.375" style="48" customWidth="1"/>
    <col min="2283" max="2290" width="10.875" style="48" customWidth="1"/>
    <col min="2291" max="2291" width="4.375" style="48" customWidth="1"/>
    <col min="2292" max="2292" width="5.25" style="48" customWidth="1"/>
    <col min="2293" max="2293" width="25.375" style="48" customWidth="1"/>
    <col min="2294" max="2301" width="10.875" style="48" customWidth="1"/>
    <col min="2302" max="2302" width="4.375" style="48" customWidth="1"/>
    <col min="2303" max="2303" width="5.25" style="48" customWidth="1"/>
    <col min="2304" max="2304" width="25.375" style="48" customWidth="1"/>
    <col min="2305" max="2312" width="10.875" style="48" customWidth="1"/>
    <col min="2313" max="2502" width="9" style="48"/>
    <col min="2503" max="2503" width="4.375" style="48" customWidth="1"/>
    <col min="2504" max="2504" width="5.25" style="48" bestFit="1" customWidth="1"/>
    <col min="2505" max="2505" width="25.375" style="48" customWidth="1"/>
    <col min="2506" max="2513" width="10.875" style="48" customWidth="1"/>
    <col min="2514" max="2514" width="4.375" style="48" customWidth="1"/>
    <col min="2515" max="2515" width="5.25" style="48" customWidth="1"/>
    <col min="2516" max="2516" width="25.375" style="48" customWidth="1"/>
    <col min="2517" max="2524" width="10.875" style="48" customWidth="1"/>
    <col min="2525" max="2525" width="4.375" style="48" customWidth="1"/>
    <col min="2526" max="2526" width="5.25" style="48" customWidth="1"/>
    <col min="2527" max="2527" width="25.375" style="48" customWidth="1"/>
    <col min="2528" max="2535" width="10.875" style="48" customWidth="1"/>
    <col min="2536" max="2536" width="4.375" style="48" customWidth="1"/>
    <col min="2537" max="2537" width="5.25" style="48" customWidth="1"/>
    <col min="2538" max="2538" width="25.375" style="48" customWidth="1"/>
    <col min="2539" max="2546" width="10.875" style="48" customWidth="1"/>
    <col min="2547" max="2547" width="4.375" style="48" customWidth="1"/>
    <col min="2548" max="2548" width="5.25" style="48" customWidth="1"/>
    <col min="2549" max="2549" width="25.375" style="48" customWidth="1"/>
    <col min="2550" max="2557" width="10.875" style="48" customWidth="1"/>
    <col min="2558" max="2558" width="4.375" style="48" customWidth="1"/>
    <col min="2559" max="2559" width="5.25" style="48" customWidth="1"/>
    <col min="2560" max="2560" width="25.375" style="48" customWidth="1"/>
    <col min="2561" max="2568" width="10.875" style="48" customWidth="1"/>
    <col min="2569" max="2758" width="9" style="48"/>
    <col min="2759" max="2759" width="4.375" style="48" customWidth="1"/>
    <col min="2760" max="2760" width="5.25" style="48" bestFit="1" customWidth="1"/>
    <col min="2761" max="2761" width="25.375" style="48" customWidth="1"/>
    <col min="2762" max="2769" width="10.875" style="48" customWidth="1"/>
    <col min="2770" max="2770" width="4.375" style="48" customWidth="1"/>
    <col min="2771" max="2771" width="5.25" style="48" customWidth="1"/>
    <col min="2772" max="2772" width="25.375" style="48" customWidth="1"/>
    <col min="2773" max="2780" width="10.875" style="48" customWidth="1"/>
    <col min="2781" max="2781" width="4.375" style="48" customWidth="1"/>
    <col min="2782" max="2782" width="5.25" style="48" customWidth="1"/>
    <col min="2783" max="2783" width="25.375" style="48" customWidth="1"/>
    <col min="2784" max="2791" width="10.875" style="48" customWidth="1"/>
    <col min="2792" max="2792" width="4.375" style="48" customWidth="1"/>
    <col min="2793" max="2793" width="5.25" style="48" customWidth="1"/>
    <col min="2794" max="2794" width="25.375" style="48" customWidth="1"/>
    <col min="2795" max="2802" width="10.875" style="48" customWidth="1"/>
    <col min="2803" max="2803" width="4.375" style="48" customWidth="1"/>
    <col min="2804" max="2804" width="5.25" style="48" customWidth="1"/>
    <col min="2805" max="2805" width="25.375" style="48" customWidth="1"/>
    <col min="2806" max="2813" width="10.875" style="48" customWidth="1"/>
    <col min="2814" max="2814" width="4.375" style="48" customWidth="1"/>
    <col min="2815" max="2815" width="5.25" style="48" customWidth="1"/>
    <col min="2816" max="2816" width="25.375" style="48" customWidth="1"/>
    <col min="2817" max="2824" width="10.875" style="48" customWidth="1"/>
    <col min="2825" max="3014" width="9" style="48"/>
    <col min="3015" max="3015" width="4.375" style="48" customWidth="1"/>
    <col min="3016" max="3016" width="5.25" style="48" bestFit="1" customWidth="1"/>
    <col min="3017" max="3017" width="25.375" style="48" customWidth="1"/>
    <col min="3018" max="3025" width="10.875" style="48" customWidth="1"/>
    <col min="3026" max="3026" width="4.375" style="48" customWidth="1"/>
    <col min="3027" max="3027" width="5.25" style="48" customWidth="1"/>
    <col min="3028" max="3028" width="25.375" style="48" customWidth="1"/>
    <col min="3029" max="3036" width="10.875" style="48" customWidth="1"/>
    <col min="3037" max="3037" width="4.375" style="48" customWidth="1"/>
    <col min="3038" max="3038" width="5.25" style="48" customWidth="1"/>
    <col min="3039" max="3039" width="25.375" style="48" customWidth="1"/>
    <col min="3040" max="3047" width="10.875" style="48" customWidth="1"/>
    <col min="3048" max="3048" width="4.375" style="48" customWidth="1"/>
    <col min="3049" max="3049" width="5.25" style="48" customWidth="1"/>
    <col min="3050" max="3050" width="25.375" style="48" customWidth="1"/>
    <col min="3051" max="3058" width="10.875" style="48" customWidth="1"/>
    <col min="3059" max="3059" width="4.375" style="48" customWidth="1"/>
    <col min="3060" max="3060" width="5.25" style="48" customWidth="1"/>
    <col min="3061" max="3061" width="25.375" style="48" customWidth="1"/>
    <col min="3062" max="3069" width="10.875" style="48" customWidth="1"/>
    <col min="3070" max="3070" width="4.375" style="48" customWidth="1"/>
    <col min="3071" max="3071" width="5.25" style="48" customWidth="1"/>
    <col min="3072" max="3072" width="25.375" style="48" customWidth="1"/>
    <col min="3073" max="3080" width="10.875" style="48" customWidth="1"/>
    <col min="3081" max="3270" width="9" style="48"/>
    <col min="3271" max="3271" width="4.375" style="48" customWidth="1"/>
    <col min="3272" max="3272" width="5.25" style="48" bestFit="1" customWidth="1"/>
    <col min="3273" max="3273" width="25.375" style="48" customWidth="1"/>
    <col min="3274" max="3281" width="10.875" style="48" customWidth="1"/>
    <col min="3282" max="3282" width="4.375" style="48" customWidth="1"/>
    <col min="3283" max="3283" width="5.25" style="48" customWidth="1"/>
    <col min="3284" max="3284" width="25.375" style="48" customWidth="1"/>
    <col min="3285" max="3292" width="10.875" style="48" customWidth="1"/>
    <col min="3293" max="3293" width="4.375" style="48" customWidth="1"/>
    <col min="3294" max="3294" width="5.25" style="48" customWidth="1"/>
    <col min="3295" max="3295" width="25.375" style="48" customWidth="1"/>
    <col min="3296" max="3303" width="10.875" style="48" customWidth="1"/>
    <col min="3304" max="3304" width="4.375" style="48" customWidth="1"/>
    <col min="3305" max="3305" width="5.25" style="48" customWidth="1"/>
    <col min="3306" max="3306" width="25.375" style="48" customWidth="1"/>
    <col min="3307" max="3314" width="10.875" style="48" customWidth="1"/>
    <col min="3315" max="3315" width="4.375" style="48" customWidth="1"/>
    <col min="3316" max="3316" width="5.25" style="48" customWidth="1"/>
    <col min="3317" max="3317" width="25.375" style="48" customWidth="1"/>
    <col min="3318" max="3325" width="10.875" style="48" customWidth="1"/>
    <col min="3326" max="3326" width="4.375" style="48" customWidth="1"/>
    <col min="3327" max="3327" width="5.25" style="48" customWidth="1"/>
    <col min="3328" max="3328" width="25.375" style="48" customWidth="1"/>
    <col min="3329" max="3336" width="10.875" style="48" customWidth="1"/>
    <col min="3337" max="3526" width="9" style="48"/>
    <col min="3527" max="3527" width="4.375" style="48" customWidth="1"/>
    <col min="3528" max="3528" width="5.25" style="48" bestFit="1" customWidth="1"/>
    <col min="3529" max="3529" width="25.375" style="48" customWidth="1"/>
    <col min="3530" max="3537" width="10.875" style="48" customWidth="1"/>
    <col min="3538" max="3538" width="4.375" style="48" customWidth="1"/>
    <col min="3539" max="3539" width="5.25" style="48" customWidth="1"/>
    <col min="3540" max="3540" width="25.375" style="48" customWidth="1"/>
    <col min="3541" max="3548" width="10.875" style="48" customWidth="1"/>
    <col min="3549" max="3549" width="4.375" style="48" customWidth="1"/>
    <col min="3550" max="3550" width="5.25" style="48" customWidth="1"/>
    <col min="3551" max="3551" width="25.375" style="48" customWidth="1"/>
    <col min="3552" max="3559" width="10.875" style="48" customWidth="1"/>
    <col min="3560" max="3560" width="4.375" style="48" customWidth="1"/>
    <col min="3561" max="3561" width="5.25" style="48" customWidth="1"/>
    <col min="3562" max="3562" width="25.375" style="48" customWidth="1"/>
    <col min="3563" max="3570" width="10.875" style="48" customWidth="1"/>
    <col min="3571" max="3571" width="4.375" style="48" customWidth="1"/>
    <col min="3572" max="3572" width="5.25" style="48" customWidth="1"/>
    <col min="3573" max="3573" width="25.375" style="48" customWidth="1"/>
    <col min="3574" max="3581" width="10.875" style="48" customWidth="1"/>
    <col min="3582" max="3582" width="4.375" style="48" customWidth="1"/>
    <col min="3583" max="3583" width="5.25" style="48" customWidth="1"/>
    <col min="3584" max="3584" width="25.375" style="48" customWidth="1"/>
    <col min="3585" max="3592" width="10.875" style="48" customWidth="1"/>
    <col min="3593" max="3782" width="9" style="48"/>
    <col min="3783" max="3783" width="4.375" style="48" customWidth="1"/>
    <col min="3784" max="3784" width="5.25" style="48" bestFit="1" customWidth="1"/>
    <col min="3785" max="3785" width="25.375" style="48" customWidth="1"/>
    <col min="3786" max="3793" width="10.875" style="48" customWidth="1"/>
    <col min="3794" max="3794" width="4.375" style="48" customWidth="1"/>
    <col min="3795" max="3795" width="5.25" style="48" customWidth="1"/>
    <col min="3796" max="3796" width="25.375" style="48" customWidth="1"/>
    <col min="3797" max="3804" width="10.875" style="48" customWidth="1"/>
    <col min="3805" max="3805" width="4.375" style="48" customWidth="1"/>
    <col min="3806" max="3806" width="5.25" style="48" customWidth="1"/>
    <col min="3807" max="3807" width="25.375" style="48" customWidth="1"/>
    <col min="3808" max="3815" width="10.875" style="48" customWidth="1"/>
    <col min="3816" max="3816" width="4.375" style="48" customWidth="1"/>
    <col min="3817" max="3817" width="5.25" style="48" customWidth="1"/>
    <col min="3818" max="3818" width="25.375" style="48" customWidth="1"/>
    <col min="3819" max="3826" width="10.875" style="48" customWidth="1"/>
    <col min="3827" max="3827" width="4.375" style="48" customWidth="1"/>
    <col min="3828" max="3828" width="5.25" style="48" customWidth="1"/>
    <col min="3829" max="3829" width="25.375" style="48" customWidth="1"/>
    <col min="3830" max="3837" width="10.875" style="48" customWidth="1"/>
    <col min="3838" max="3838" width="4.375" style="48" customWidth="1"/>
    <col min="3839" max="3839" width="5.25" style="48" customWidth="1"/>
    <col min="3840" max="3840" width="25.375" style="48" customWidth="1"/>
    <col min="3841" max="3848" width="10.875" style="48" customWidth="1"/>
    <col min="3849" max="4038" width="9" style="48"/>
    <col min="4039" max="4039" width="4.375" style="48" customWidth="1"/>
    <col min="4040" max="4040" width="5.25" style="48" bestFit="1" customWidth="1"/>
    <col min="4041" max="4041" width="25.375" style="48" customWidth="1"/>
    <col min="4042" max="4049" width="10.875" style="48" customWidth="1"/>
    <col min="4050" max="4050" width="4.375" style="48" customWidth="1"/>
    <col min="4051" max="4051" width="5.25" style="48" customWidth="1"/>
    <col min="4052" max="4052" width="25.375" style="48" customWidth="1"/>
    <col min="4053" max="4060" width="10.875" style="48" customWidth="1"/>
    <col min="4061" max="4061" width="4.375" style="48" customWidth="1"/>
    <col min="4062" max="4062" width="5.25" style="48" customWidth="1"/>
    <col min="4063" max="4063" width="25.375" style="48" customWidth="1"/>
    <col min="4064" max="4071" width="10.875" style="48" customWidth="1"/>
    <col min="4072" max="4072" width="4.375" style="48" customWidth="1"/>
    <col min="4073" max="4073" width="5.25" style="48" customWidth="1"/>
    <col min="4074" max="4074" width="25.375" style="48" customWidth="1"/>
    <col min="4075" max="4082" width="10.875" style="48" customWidth="1"/>
    <col min="4083" max="4083" width="4.375" style="48" customWidth="1"/>
    <col min="4084" max="4084" width="5.25" style="48" customWidth="1"/>
    <col min="4085" max="4085" width="25.375" style="48" customWidth="1"/>
    <col min="4086" max="4093" width="10.875" style="48" customWidth="1"/>
    <col min="4094" max="4094" width="4.375" style="48" customWidth="1"/>
    <col min="4095" max="4095" width="5.25" style="48" customWidth="1"/>
    <col min="4096" max="4096" width="25.375" style="48" customWidth="1"/>
    <col min="4097" max="4104" width="10.875" style="48" customWidth="1"/>
    <col min="4105" max="4294" width="9" style="48"/>
    <col min="4295" max="4295" width="4.375" style="48" customWidth="1"/>
    <col min="4296" max="4296" width="5.25" style="48" bestFit="1" customWidth="1"/>
    <col min="4297" max="4297" width="25.375" style="48" customWidth="1"/>
    <col min="4298" max="4305" width="10.875" style="48" customWidth="1"/>
    <col min="4306" max="4306" width="4.375" style="48" customWidth="1"/>
    <col min="4307" max="4307" width="5.25" style="48" customWidth="1"/>
    <col min="4308" max="4308" width="25.375" style="48" customWidth="1"/>
    <col min="4309" max="4316" width="10.875" style="48" customWidth="1"/>
    <col min="4317" max="4317" width="4.375" style="48" customWidth="1"/>
    <col min="4318" max="4318" width="5.25" style="48" customWidth="1"/>
    <col min="4319" max="4319" width="25.375" style="48" customWidth="1"/>
    <col min="4320" max="4327" width="10.875" style="48" customWidth="1"/>
    <col min="4328" max="4328" width="4.375" style="48" customWidth="1"/>
    <col min="4329" max="4329" width="5.25" style="48" customWidth="1"/>
    <col min="4330" max="4330" width="25.375" style="48" customWidth="1"/>
    <col min="4331" max="4338" width="10.875" style="48" customWidth="1"/>
    <col min="4339" max="4339" width="4.375" style="48" customWidth="1"/>
    <col min="4340" max="4340" width="5.25" style="48" customWidth="1"/>
    <col min="4341" max="4341" width="25.375" style="48" customWidth="1"/>
    <col min="4342" max="4349" width="10.875" style="48" customWidth="1"/>
    <col min="4350" max="4350" width="4.375" style="48" customWidth="1"/>
    <col min="4351" max="4351" width="5.25" style="48" customWidth="1"/>
    <col min="4352" max="4352" width="25.375" style="48" customWidth="1"/>
    <col min="4353" max="4360" width="10.875" style="48" customWidth="1"/>
    <col min="4361" max="4550" width="9" style="48"/>
    <col min="4551" max="4551" width="4.375" style="48" customWidth="1"/>
    <col min="4552" max="4552" width="5.25" style="48" bestFit="1" customWidth="1"/>
    <col min="4553" max="4553" width="25.375" style="48" customWidth="1"/>
    <col min="4554" max="4561" width="10.875" style="48" customWidth="1"/>
    <col min="4562" max="4562" width="4.375" style="48" customWidth="1"/>
    <col min="4563" max="4563" width="5.25" style="48" customWidth="1"/>
    <col min="4564" max="4564" width="25.375" style="48" customWidth="1"/>
    <col min="4565" max="4572" width="10.875" style="48" customWidth="1"/>
    <col min="4573" max="4573" width="4.375" style="48" customWidth="1"/>
    <col min="4574" max="4574" width="5.25" style="48" customWidth="1"/>
    <col min="4575" max="4575" width="25.375" style="48" customWidth="1"/>
    <col min="4576" max="4583" width="10.875" style="48" customWidth="1"/>
    <col min="4584" max="4584" width="4.375" style="48" customWidth="1"/>
    <col min="4585" max="4585" width="5.25" style="48" customWidth="1"/>
    <col min="4586" max="4586" width="25.375" style="48" customWidth="1"/>
    <col min="4587" max="4594" width="10.875" style="48" customWidth="1"/>
    <col min="4595" max="4595" width="4.375" style="48" customWidth="1"/>
    <col min="4596" max="4596" width="5.25" style="48" customWidth="1"/>
    <col min="4597" max="4597" width="25.375" style="48" customWidth="1"/>
    <col min="4598" max="4605" width="10.875" style="48" customWidth="1"/>
    <col min="4606" max="4606" width="4.375" style="48" customWidth="1"/>
    <col min="4607" max="4607" width="5.25" style="48" customWidth="1"/>
    <col min="4608" max="4608" width="25.375" style="48" customWidth="1"/>
    <col min="4609" max="4616" width="10.875" style="48" customWidth="1"/>
    <col min="4617" max="4806" width="9" style="48"/>
    <col min="4807" max="4807" width="4.375" style="48" customWidth="1"/>
    <col min="4808" max="4808" width="5.25" style="48" bestFit="1" customWidth="1"/>
    <col min="4809" max="4809" width="25.375" style="48" customWidth="1"/>
    <col min="4810" max="4817" width="10.875" style="48" customWidth="1"/>
    <col min="4818" max="4818" width="4.375" style="48" customWidth="1"/>
    <col min="4819" max="4819" width="5.25" style="48" customWidth="1"/>
    <col min="4820" max="4820" width="25.375" style="48" customWidth="1"/>
    <col min="4821" max="4828" width="10.875" style="48" customWidth="1"/>
    <col min="4829" max="4829" width="4.375" style="48" customWidth="1"/>
    <col min="4830" max="4830" width="5.25" style="48" customWidth="1"/>
    <col min="4831" max="4831" width="25.375" style="48" customWidth="1"/>
    <col min="4832" max="4839" width="10.875" style="48" customWidth="1"/>
    <col min="4840" max="4840" width="4.375" style="48" customWidth="1"/>
    <col min="4841" max="4841" width="5.25" style="48" customWidth="1"/>
    <col min="4842" max="4842" width="25.375" style="48" customWidth="1"/>
    <col min="4843" max="4850" width="10.875" style="48" customWidth="1"/>
    <col min="4851" max="4851" width="4.375" style="48" customWidth="1"/>
    <col min="4852" max="4852" width="5.25" style="48" customWidth="1"/>
    <col min="4853" max="4853" width="25.375" style="48" customWidth="1"/>
    <col min="4854" max="4861" width="10.875" style="48" customWidth="1"/>
    <col min="4862" max="4862" width="4.375" style="48" customWidth="1"/>
    <col min="4863" max="4863" width="5.25" style="48" customWidth="1"/>
    <col min="4864" max="4864" width="25.375" style="48" customWidth="1"/>
    <col min="4865" max="4872" width="10.875" style="48" customWidth="1"/>
    <col min="4873" max="5062" width="9" style="48"/>
    <col min="5063" max="5063" width="4.375" style="48" customWidth="1"/>
    <col min="5064" max="5064" width="5.25" style="48" bestFit="1" customWidth="1"/>
    <col min="5065" max="5065" width="25.375" style="48" customWidth="1"/>
    <col min="5066" max="5073" width="10.875" style="48" customWidth="1"/>
    <col min="5074" max="5074" width="4.375" style="48" customWidth="1"/>
    <col min="5075" max="5075" width="5.25" style="48" customWidth="1"/>
    <col min="5076" max="5076" width="25.375" style="48" customWidth="1"/>
    <col min="5077" max="5084" width="10.875" style="48" customWidth="1"/>
    <col min="5085" max="5085" width="4.375" style="48" customWidth="1"/>
    <col min="5086" max="5086" width="5.25" style="48" customWidth="1"/>
    <col min="5087" max="5087" width="25.375" style="48" customWidth="1"/>
    <col min="5088" max="5095" width="10.875" style="48" customWidth="1"/>
    <col min="5096" max="5096" width="4.375" style="48" customWidth="1"/>
    <col min="5097" max="5097" width="5.25" style="48" customWidth="1"/>
    <col min="5098" max="5098" width="25.375" style="48" customWidth="1"/>
    <col min="5099" max="5106" width="10.875" style="48" customWidth="1"/>
    <col min="5107" max="5107" width="4.375" style="48" customWidth="1"/>
    <col min="5108" max="5108" width="5.25" style="48" customWidth="1"/>
    <col min="5109" max="5109" width="25.375" style="48" customWidth="1"/>
    <col min="5110" max="5117" width="10.875" style="48" customWidth="1"/>
    <col min="5118" max="5118" width="4.375" style="48" customWidth="1"/>
    <col min="5119" max="5119" width="5.25" style="48" customWidth="1"/>
    <col min="5120" max="5120" width="25.375" style="48" customWidth="1"/>
    <col min="5121" max="5128" width="10.875" style="48" customWidth="1"/>
    <col min="5129" max="5318" width="9" style="48"/>
    <col min="5319" max="5319" width="4.375" style="48" customWidth="1"/>
    <col min="5320" max="5320" width="5.25" style="48" bestFit="1" customWidth="1"/>
    <col min="5321" max="5321" width="25.375" style="48" customWidth="1"/>
    <col min="5322" max="5329" width="10.875" style="48" customWidth="1"/>
    <col min="5330" max="5330" width="4.375" style="48" customWidth="1"/>
    <col min="5331" max="5331" width="5.25" style="48" customWidth="1"/>
    <col min="5332" max="5332" width="25.375" style="48" customWidth="1"/>
    <col min="5333" max="5340" width="10.875" style="48" customWidth="1"/>
    <col min="5341" max="5341" width="4.375" style="48" customWidth="1"/>
    <col min="5342" max="5342" width="5.25" style="48" customWidth="1"/>
    <col min="5343" max="5343" width="25.375" style="48" customWidth="1"/>
    <col min="5344" max="5351" width="10.875" style="48" customWidth="1"/>
    <col min="5352" max="5352" width="4.375" style="48" customWidth="1"/>
    <col min="5353" max="5353" width="5.25" style="48" customWidth="1"/>
    <col min="5354" max="5354" width="25.375" style="48" customWidth="1"/>
    <col min="5355" max="5362" width="10.875" style="48" customWidth="1"/>
    <col min="5363" max="5363" width="4.375" style="48" customWidth="1"/>
    <col min="5364" max="5364" width="5.25" style="48" customWidth="1"/>
    <col min="5365" max="5365" width="25.375" style="48" customWidth="1"/>
    <col min="5366" max="5373" width="10.875" style="48" customWidth="1"/>
    <col min="5374" max="5374" width="4.375" style="48" customWidth="1"/>
    <col min="5375" max="5375" width="5.25" style="48" customWidth="1"/>
    <col min="5376" max="5376" width="25.375" style="48" customWidth="1"/>
    <col min="5377" max="5384" width="10.875" style="48" customWidth="1"/>
    <col min="5385" max="5574" width="9" style="48"/>
    <col min="5575" max="5575" width="4.375" style="48" customWidth="1"/>
    <col min="5576" max="5576" width="5.25" style="48" bestFit="1" customWidth="1"/>
    <col min="5577" max="5577" width="25.375" style="48" customWidth="1"/>
    <col min="5578" max="5585" width="10.875" style="48" customWidth="1"/>
    <col min="5586" max="5586" width="4.375" style="48" customWidth="1"/>
    <col min="5587" max="5587" width="5.25" style="48" customWidth="1"/>
    <col min="5588" max="5588" width="25.375" style="48" customWidth="1"/>
    <col min="5589" max="5596" width="10.875" style="48" customWidth="1"/>
    <col min="5597" max="5597" width="4.375" style="48" customWidth="1"/>
    <col min="5598" max="5598" width="5.25" style="48" customWidth="1"/>
    <col min="5599" max="5599" width="25.375" style="48" customWidth="1"/>
    <col min="5600" max="5607" width="10.875" style="48" customWidth="1"/>
    <col min="5608" max="5608" width="4.375" style="48" customWidth="1"/>
    <col min="5609" max="5609" width="5.25" style="48" customWidth="1"/>
    <col min="5610" max="5610" width="25.375" style="48" customWidth="1"/>
    <col min="5611" max="5618" width="10.875" style="48" customWidth="1"/>
    <col min="5619" max="5619" width="4.375" style="48" customWidth="1"/>
    <col min="5620" max="5620" width="5.25" style="48" customWidth="1"/>
    <col min="5621" max="5621" width="25.375" style="48" customWidth="1"/>
    <col min="5622" max="5629" width="10.875" style="48" customWidth="1"/>
    <col min="5630" max="5630" width="4.375" style="48" customWidth="1"/>
    <col min="5631" max="5631" width="5.25" style="48" customWidth="1"/>
    <col min="5632" max="5632" width="25.375" style="48" customWidth="1"/>
    <col min="5633" max="5640" width="10.875" style="48" customWidth="1"/>
    <col min="5641" max="5830" width="9" style="48"/>
    <col min="5831" max="5831" width="4.375" style="48" customWidth="1"/>
    <col min="5832" max="5832" width="5.25" style="48" bestFit="1" customWidth="1"/>
    <col min="5833" max="5833" width="25.375" style="48" customWidth="1"/>
    <col min="5834" max="5841" width="10.875" style="48" customWidth="1"/>
    <col min="5842" max="5842" width="4.375" style="48" customWidth="1"/>
    <col min="5843" max="5843" width="5.25" style="48" customWidth="1"/>
    <col min="5844" max="5844" width="25.375" style="48" customWidth="1"/>
    <col min="5845" max="5852" width="10.875" style="48" customWidth="1"/>
    <col min="5853" max="5853" width="4.375" style="48" customWidth="1"/>
    <col min="5854" max="5854" width="5.25" style="48" customWidth="1"/>
    <col min="5855" max="5855" width="25.375" style="48" customWidth="1"/>
    <col min="5856" max="5863" width="10.875" style="48" customWidth="1"/>
    <col min="5864" max="5864" width="4.375" style="48" customWidth="1"/>
    <col min="5865" max="5865" width="5.25" style="48" customWidth="1"/>
    <col min="5866" max="5866" width="25.375" style="48" customWidth="1"/>
    <col min="5867" max="5874" width="10.875" style="48" customWidth="1"/>
    <col min="5875" max="5875" width="4.375" style="48" customWidth="1"/>
    <col min="5876" max="5876" width="5.25" style="48" customWidth="1"/>
    <col min="5877" max="5877" width="25.375" style="48" customWidth="1"/>
    <col min="5878" max="5885" width="10.875" style="48" customWidth="1"/>
    <col min="5886" max="5886" width="4.375" style="48" customWidth="1"/>
    <col min="5887" max="5887" width="5.25" style="48" customWidth="1"/>
    <col min="5888" max="5888" width="25.375" style="48" customWidth="1"/>
    <col min="5889" max="5896" width="10.875" style="48" customWidth="1"/>
    <col min="5897" max="6086" width="9" style="48"/>
    <col min="6087" max="6087" width="4.375" style="48" customWidth="1"/>
    <col min="6088" max="6088" width="5.25" style="48" bestFit="1" customWidth="1"/>
    <col min="6089" max="6089" width="25.375" style="48" customWidth="1"/>
    <col min="6090" max="6097" width="10.875" style="48" customWidth="1"/>
    <col min="6098" max="6098" width="4.375" style="48" customWidth="1"/>
    <col min="6099" max="6099" width="5.25" style="48" customWidth="1"/>
    <col min="6100" max="6100" width="25.375" style="48" customWidth="1"/>
    <col min="6101" max="6108" width="10.875" style="48" customWidth="1"/>
    <col min="6109" max="6109" width="4.375" style="48" customWidth="1"/>
    <col min="6110" max="6110" width="5.25" style="48" customWidth="1"/>
    <col min="6111" max="6111" width="25.375" style="48" customWidth="1"/>
    <col min="6112" max="6119" width="10.875" style="48" customWidth="1"/>
    <col min="6120" max="6120" width="4.375" style="48" customWidth="1"/>
    <col min="6121" max="6121" width="5.25" style="48" customWidth="1"/>
    <col min="6122" max="6122" width="25.375" style="48" customWidth="1"/>
    <col min="6123" max="6130" width="10.875" style="48" customWidth="1"/>
    <col min="6131" max="6131" width="4.375" style="48" customWidth="1"/>
    <col min="6132" max="6132" width="5.25" style="48" customWidth="1"/>
    <col min="6133" max="6133" width="25.375" style="48" customWidth="1"/>
    <col min="6134" max="6141" width="10.875" style="48" customWidth="1"/>
    <col min="6142" max="6142" width="4.375" style="48" customWidth="1"/>
    <col min="6143" max="6143" width="5.25" style="48" customWidth="1"/>
    <col min="6144" max="6144" width="25.375" style="48" customWidth="1"/>
    <col min="6145" max="6152" width="10.875" style="48" customWidth="1"/>
    <col min="6153" max="6342" width="9" style="48"/>
    <col min="6343" max="6343" width="4.375" style="48" customWidth="1"/>
    <col min="6344" max="6344" width="5.25" style="48" bestFit="1" customWidth="1"/>
    <col min="6345" max="6345" width="25.375" style="48" customWidth="1"/>
    <col min="6346" max="6353" width="10.875" style="48" customWidth="1"/>
    <col min="6354" max="6354" width="4.375" style="48" customWidth="1"/>
    <col min="6355" max="6355" width="5.25" style="48" customWidth="1"/>
    <col min="6356" max="6356" width="25.375" style="48" customWidth="1"/>
    <col min="6357" max="6364" width="10.875" style="48" customWidth="1"/>
    <col min="6365" max="6365" width="4.375" style="48" customWidth="1"/>
    <col min="6366" max="6366" width="5.25" style="48" customWidth="1"/>
    <col min="6367" max="6367" width="25.375" style="48" customWidth="1"/>
    <col min="6368" max="6375" width="10.875" style="48" customWidth="1"/>
    <col min="6376" max="6376" width="4.375" style="48" customWidth="1"/>
    <col min="6377" max="6377" width="5.25" style="48" customWidth="1"/>
    <col min="6378" max="6378" width="25.375" style="48" customWidth="1"/>
    <col min="6379" max="6386" width="10.875" style="48" customWidth="1"/>
    <col min="6387" max="6387" width="4.375" style="48" customWidth="1"/>
    <col min="6388" max="6388" width="5.25" style="48" customWidth="1"/>
    <col min="6389" max="6389" width="25.375" style="48" customWidth="1"/>
    <col min="6390" max="6397" width="10.875" style="48" customWidth="1"/>
    <col min="6398" max="6398" width="4.375" style="48" customWidth="1"/>
    <col min="6399" max="6399" width="5.25" style="48" customWidth="1"/>
    <col min="6400" max="6400" width="25.375" style="48" customWidth="1"/>
    <col min="6401" max="6408" width="10.875" style="48" customWidth="1"/>
    <col min="6409" max="6598" width="9" style="48"/>
    <col min="6599" max="6599" width="4.375" style="48" customWidth="1"/>
    <col min="6600" max="6600" width="5.25" style="48" bestFit="1" customWidth="1"/>
    <col min="6601" max="6601" width="25.375" style="48" customWidth="1"/>
    <col min="6602" max="6609" width="10.875" style="48" customWidth="1"/>
    <col min="6610" max="6610" width="4.375" style="48" customWidth="1"/>
    <col min="6611" max="6611" width="5.25" style="48" customWidth="1"/>
    <col min="6612" max="6612" width="25.375" style="48" customWidth="1"/>
    <col min="6613" max="6620" width="10.875" style="48" customWidth="1"/>
    <col min="6621" max="6621" width="4.375" style="48" customWidth="1"/>
    <col min="6622" max="6622" width="5.25" style="48" customWidth="1"/>
    <col min="6623" max="6623" width="25.375" style="48" customWidth="1"/>
    <col min="6624" max="6631" width="10.875" style="48" customWidth="1"/>
    <col min="6632" max="6632" width="4.375" style="48" customWidth="1"/>
    <col min="6633" max="6633" width="5.25" style="48" customWidth="1"/>
    <col min="6634" max="6634" width="25.375" style="48" customWidth="1"/>
    <col min="6635" max="6642" width="10.875" style="48" customWidth="1"/>
    <col min="6643" max="6643" width="4.375" style="48" customWidth="1"/>
    <col min="6644" max="6644" width="5.25" style="48" customWidth="1"/>
    <col min="6645" max="6645" width="25.375" style="48" customWidth="1"/>
    <col min="6646" max="6653" width="10.875" style="48" customWidth="1"/>
    <col min="6654" max="6654" width="4.375" style="48" customWidth="1"/>
    <col min="6655" max="6655" width="5.25" style="48" customWidth="1"/>
    <col min="6656" max="6656" width="25.375" style="48" customWidth="1"/>
    <col min="6657" max="6664" width="10.875" style="48" customWidth="1"/>
    <col min="6665" max="6854" width="9" style="48"/>
    <col min="6855" max="6855" width="4.375" style="48" customWidth="1"/>
    <col min="6856" max="6856" width="5.25" style="48" bestFit="1" customWidth="1"/>
    <col min="6857" max="6857" width="25.375" style="48" customWidth="1"/>
    <col min="6858" max="6865" width="10.875" style="48" customWidth="1"/>
    <col min="6866" max="6866" width="4.375" style="48" customWidth="1"/>
    <col min="6867" max="6867" width="5.25" style="48" customWidth="1"/>
    <col min="6868" max="6868" width="25.375" style="48" customWidth="1"/>
    <col min="6869" max="6876" width="10.875" style="48" customWidth="1"/>
    <col min="6877" max="6877" width="4.375" style="48" customWidth="1"/>
    <col min="6878" max="6878" width="5.25" style="48" customWidth="1"/>
    <col min="6879" max="6879" width="25.375" style="48" customWidth="1"/>
    <col min="6880" max="6887" width="10.875" style="48" customWidth="1"/>
    <col min="6888" max="6888" width="4.375" style="48" customWidth="1"/>
    <col min="6889" max="6889" width="5.25" style="48" customWidth="1"/>
    <col min="6890" max="6890" width="25.375" style="48" customWidth="1"/>
    <col min="6891" max="6898" width="10.875" style="48" customWidth="1"/>
    <col min="6899" max="6899" width="4.375" style="48" customWidth="1"/>
    <col min="6900" max="6900" width="5.25" style="48" customWidth="1"/>
    <col min="6901" max="6901" width="25.375" style="48" customWidth="1"/>
    <col min="6902" max="6909" width="10.875" style="48" customWidth="1"/>
    <col min="6910" max="6910" width="4.375" style="48" customWidth="1"/>
    <col min="6911" max="6911" width="5.25" style="48" customWidth="1"/>
    <col min="6912" max="6912" width="25.375" style="48" customWidth="1"/>
    <col min="6913" max="6920" width="10.875" style="48" customWidth="1"/>
    <col min="6921" max="7110" width="9" style="48"/>
    <col min="7111" max="7111" width="4.375" style="48" customWidth="1"/>
    <col min="7112" max="7112" width="5.25" style="48" bestFit="1" customWidth="1"/>
    <col min="7113" max="7113" width="25.375" style="48" customWidth="1"/>
    <col min="7114" max="7121" width="10.875" style="48" customWidth="1"/>
    <col min="7122" max="7122" width="4.375" style="48" customWidth="1"/>
    <col min="7123" max="7123" width="5.25" style="48" customWidth="1"/>
    <col min="7124" max="7124" width="25.375" style="48" customWidth="1"/>
    <col min="7125" max="7132" width="10.875" style="48" customWidth="1"/>
    <col min="7133" max="7133" width="4.375" style="48" customWidth="1"/>
    <col min="7134" max="7134" width="5.25" style="48" customWidth="1"/>
    <col min="7135" max="7135" width="25.375" style="48" customWidth="1"/>
    <col min="7136" max="7143" width="10.875" style="48" customWidth="1"/>
    <col min="7144" max="7144" width="4.375" style="48" customWidth="1"/>
    <col min="7145" max="7145" width="5.25" style="48" customWidth="1"/>
    <col min="7146" max="7146" width="25.375" style="48" customWidth="1"/>
    <col min="7147" max="7154" width="10.875" style="48" customWidth="1"/>
    <col min="7155" max="7155" width="4.375" style="48" customWidth="1"/>
    <col min="7156" max="7156" width="5.25" style="48" customWidth="1"/>
    <col min="7157" max="7157" width="25.375" style="48" customWidth="1"/>
    <col min="7158" max="7165" width="10.875" style="48" customWidth="1"/>
    <col min="7166" max="7166" width="4.375" style="48" customWidth="1"/>
    <col min="7167" max="7167" width="5.25" style="48" customWidth="1"/>
    <col min="7168" max="7168" width="25.375" style="48" customWidth="1"/>
    <col min="7169" max="7176" width="10.875" style="48" customWidth="1"/>
    <col min="7177" max="7366" width="9" style="48"/>
    <col min="7367" max="7367" width="4.375" style="48" customWidth="1"/>
    <col min="7368" max="7368" width="5.25" style="48" bestFit="1" customWidth="1"/>
    <col min="7369" max="7369" width="25.375" style="48" customWidth="1"/>
    <col min="7370" max="7377" width="10.875" style="48" customWidth="1"/>
    <col min="7378" max="7378" width="4.375" style="48" customWidth="1"/>
    <col min="7379" max="7379" width="5.25" style="48" customWidth="1"/>
    <col min="7380" max="7380" width="25.375" style="48" customWidth="1"/>
    <col min="7381" max="7388" width="10.875" style="48" customWidth="1"/>
    <col min="7389" max="7389" width="4.375" style="48" customWidth="1"/>
    <col min="7390" max="7390" width="5.25" style="48" customWidth="1"/>
    <col min="7391" max="7391" width="25.375" style="48" customWidth="1"/>
    <col min="7392" max="7399" width="10.875" style="48" customWidth="1"/>
    <col min="7400" max="7400" width="4.375" style="48" customWidth="1"/>
    <col min="7401" max="7401" width="5.25" style="48" customWidth="1"/>
    <col min="7402" max="7402" width="25.375" style="48" customWidth="1"/>
    <col min="7403" max="7410" width="10.875" style="48" customWidth="1"/>
    <col min="7411" max="7411" width="4.375" style="48" customWidth="1"/>
    <col min="7412" max="7412" width="5.25" style="48" customWidth="1"/>
    <col min="7413" max="7413" width="25.375" style="48" customWidth="1"/>
    <col min="7414" max="7421" width="10.875" style="48" customWidth="1"/>
    <col min="7422" max="7422" width="4.375" style="48" customWidth="1"/>
    <col min="7423" max="7423" width="5.25" style="48" customWidth="1"/>
    <col min="7424" max="7424" width="25.375" style="48" customWidth="1"/>
    <col min="7425" max="7432" width="10.875" style="48" customWidth="1"/>
    <col min="7433" max="7622" width="9" style="48"/>
    <col min="7623" max="7623" width="4.375" style="48" customWidth="1"/>
    <col min="7624" max="7624" width="5.25" style="48" bestFit="1" customWidth="1"/>
    <col min="7625" max="7625" width="25.375" style="48" customWidth="1"/>
    <col min="7626" max="7633" width="10.875" style="48" customWidth="1"/>
    <col min="7634" max="7634" width="4.375" style="48" customWidth="1"/>
    <col min="7635" max="7635" width="5.25" style="48" customWidth="1"/>
    <col min="7636" max="7636" width="25.375" style="48" customWidth="1"/>
    <col min="7637" max="7644" width="10.875" style="48" customWidth="1"/>
    <col min="7645" max="7645" width="4.375" style="48" customWidth="1"/>
    <col min="7646" max="7646" width="5.25" style="48" customWidth="1"/>
    <col min="7647" max="7647" width="25.375" style="48" customWidth="1"/>
    <col min="7648" max="7655" width="10.875" style="48" customWidth="1"/>
    <col min="7656" max="7656" width="4.375" style="48" customWidth="1"/>
    <col min="7657" max="7657" width="5.25" style="48" customWidth="1"/>
    <col min="7658" max="7658" width="25.375" style="48" customWidth="1"/>
    <col min="7659" max="7666" width="10.875" style="48" customWidth="1"/>
    <col min="7667" max="7667" width="4.375" style="48" customWidth="1"/>
    <col min="7668" max="7668" width="5.25" style="48" customWidth="1"/>
    <col min="7669" max="7669" width="25.375" style="48" customWidth="1"/>
    <col min="7670" max="7677" width="10.875" style="48" customWidth="1"/>
    <col min="7678" max="7678" width="4.375" style="48" customWidth="1"/>
    <col min="7679" max="7679" width="5.25" style="48" customWidth="1"/>
    <col min="7680" max="7680" width="25.375" style="48" customWidth="1"/>
    <col min="7681" max="7688" width="10.875" style="48" customWidth="1"/>
    <col min="7689" max="7878" width="9" style="48"/>
    <col min="7879" max="7879" width="4.375" style="48" customWidth="1"/>
    <col min="7880" max="7880" width="5.25" style="48" bestFit="1" customWidth="1"/>
    <col min="7881" max="7881" width="25.375" style="48" customWidth="1"/>
    <col min="7882" max="7889" width="10.875" style="48" customWidth="1"/>
    <col min="7890" max="7890" width="4.375" style="48" customWidth="1"/>
    <col min="7891" max="7891" width="5.25" style="48" customWidth="1"/>
    <col min="7892" max="7892" width="25.375" style="48" customWidth="1"/>
    <col min="7893" max="7900" width="10.875" style="48" customWidth="1"/>
    <col min="7901" max="7901" width="4.375" style="48" customWidth="1"/>
    <col min="7902" max="7902" width="5.25" style="48" customWidth="1"/>
    <col min="7903" max="7903" width="25.375" style="48" customWidth="1"/>
    <col min="7904" max="7911" width="10.875" style="48" customWidth="1"/>
    <col min="7912" max="7912" width="4.375" style="48" customWidth="1"/>
    <col min="7913" max="7913" width="5.25" style="48" customWidth="1"/>
    <col min="7914" max="7914" width="25.375" style="48" customWidth="1"/>
    <col min="7915" max="7922" width="10.875" style="48" customWidth="1"/>
    <col min="7923" max="7923" width="4.375" style="48" customWidth="1"/>
    <col min="7924" max="7924" width="5.25" style="48" customWidth="1"/>
    <col min="7925" max="7925" width="25.375" style="48" customWidth="1"/>
    <col min="7926" max="7933" width="10.875" style="48" customWidth="1"/>
    <col min="7934" max="7934" width="4.375" style="48" customWidth="1"/>
    <col min="7935" max="7935" width="5.25" style="48" customWidth="1"/>
    <col min="7936" max="7936" width="25.375" style="48" customWidth="1"/>
    <col min="7937" max="7944" width="10.875" style="48" customWidth="1"/>
    <col min="7945" max="8134" width="9" style="48"/>
    <col min="8135" max="8135" width="4.375" style="48" customWidth="1"/>
    <col min="8136" max="8136" width="5.25" style="48" bestFit="1" customWidth="1"/>
    <col min="8137" max="8137" width="25.375" style="48" customWidth="1"/>
    <col min="8138" max="8145" width="10.875" style="48" customWidth="1"/>
    <col min="8146" max="8146" width="4.375" style="48" customWidth="1"/>
    <col min="8147" max="8147" width="5.25" style="48" customWidth="1"/>
    <col min="8148" max="8148" width="25.375" style="48" customWidth="1"/>
    <col min="8149" max="8156" width="10.875" style="48" customWidth="1"/>
    <col min="8157" max="8157" width="4.375" style="48" customWidth="1"/>
    <col min="8158" max="8158" width="5.25" style="48" customWidth="1"/>
    <col min="8159" max="8159" width="25.375" style="48" customWidth="1"/>
    <col min="8160" max="8167" width="10.875" style="48" customWidth="1"/>
    <col min="8168" max="8168" width="4.375" style="48" customWidth="1"/>
    <col min="8169" max="8169" width="5.25" style="48" customWidth="1"/>
    <col min="8170" max="8170" width="25.375" style="48" customWidth="1"/>
    <col min="8171" max="8178" width="10.875" style="48" customWidth="1"/>
    <col min="8179" max="8179" width="4.375" style="48" customWidth="1"/>
    <col min="8180" max="8180" width="5.25" style="48" customWidth="1"/>
    <col min="8181" max="8181" width="25.375" style="48" customWidth="1"/>
    <col min="8182" max="8189" width="10.875" style="48" customWidth="1"/>
    <col min="8190" max="8190" width="4.375" style="48" customWidth="1"/>
    <col min="8191" max="8191" width="5.25" style="48" customWidth="1"/>
    <col min="8192" max="8192" width="25.375" style="48" customWidth="1"/>
    <col min="8193" max="8200" width="10.875" style="48" customWidth="1"/>
    <col min="8201" max="8390" width="9" style="48"/>
    <col min="8391" max="8391" width="4.375" style="48" customWidth="1"/>
    <col min="8392" max="8392" width="5.25" style="48" bestFit="1" customWidth="1"/>
    <col min="8393" max="8393" width="25.375" style="48" customWidth="1"/>
    <col min="8394" max="8401" width="10.875" style="48" customWidth="1"/>
    <col min="8402" max="8402" width="4.375" style="48" customWidth="1"/>
    <col min="8403" max="8403" width="5.25" style="48" customWidth="1"/>
    <col min="8404" max="8404" width="25.375" style="48" customWidth="1"/>
    <col min="8405" max="8412" width="10.875" style="48" customWidth="1"/>
    <col min="8413" max="8413" width="4.375" style="48" customWidth="1"/>
    <col min="8414" max="8414" width="5.25" style="48" customWidth="1"/>
    <col min="8415" max="8415" width="25.375" style="48" customWidth="1"/>
    <col min="8416" max="8423" width="10.875" style="48" customWidth="1"/>
    <col min="8424" max="8424" width="4.375" style="48" customWidth="1"/>
    <col min="8425" max="8425" width="5.25" style="48" customWidth="1"/>
    <col min="8426" max="8426" width="25.375" style="48" customWidth="1"/>
    <col min="8427" max="8434" width="10.875" style="48" customWidth="1"/>
    <col min="8435" max="8435" width="4.375" style="48" customWidth="1"/>
    <col min="8436" max="8436" width="5.25" style="48" customWidth="1"/>
    <col min="8437" max="8437" width="25.375" style="48" customWidth="1"/>
    <col min="8438" max="8445" width="10.875" style="48" customWidth="1"/>
    <col min="8446" max="8446" width="4.375" style="48" customWidth="1"/>
    <col min="8447" max="8447" width="5.25" style="48" customWidth="1"/>
    <col min="8448" max="8448" width="25.375" style="48" customWidth="1"/>
    <col min="8449" max="8456" width="10.875" style="48" customWidth="1"/>
    <col min="8457" max="8646" width="9" style="48"/>
    <col min="8647" max="8647" width="4.375" style="48" customWidth="1"/>
    <col min="8648" max="8648" width="5.25" style="48" bestFit="1" customWidth="1"/>
    <col min="8649" max="8649" width="25.375" style="48" customWidth="1"/>
    <col min="8650" max="8657" width="10.875" style="48" customWidth="1"/>
    <col min="8658" max="8658" width="4.375" style="48" customWidth="1"/>
    <col min="8659" max="8659" width="5.25" style="48" customWidth="1"/>
    <col min="8660" max="8660" width="25.375" style="48" customWidth="1"/>
    <col min="8661" max="8668" width="10.875" style="48" customWidth="1"/>
    <col min="8669" max="8669" width="4.375" style="48" customWidth="1"/>
    <col min="8670" max="8670" width="5.25" style="48" customWidth="1"/>
    <col min="8671" max="8671" width="25.375" style="48" customWidth="1"/>
    <col min="8672" max="8679" width="10.875" style="48" customWidth="1"/>
    <col min="8680" max="8680" width="4.375" style="48" customWidth="1"/>
    <col min="8681" max="8681" width="5.25" style="48" customWidth="1"/>
    <col min="8682" max="8682" width="25.375" style="48" customWidth="1"/>
    <col min="8683" max="8690" width="10.875" style="48" customWidth="1"/>
    <col min="8691" max="8691" width="4.375" style="48" customWidth="1"/>
    <col min="8692" max="8692" width="5.25" style="48" customWidth="1"/>
    <col min="8693" max="8693" width="25.375" style="48" customWidth="1"/>
    <col min="8694" max="8701" width="10.875" style="48" customWidth="1"/>
    <col min="8702" max="8702" width="4.375" style="48" customWidth="1"/>
    <col min="8703" max="8703" width="5.25" style="48" customWidth="1"/>
    <col min="8704" max="8704" width="25.375" style="48" customWidth="1"/>
    <col min="8705" max="8712" width="10.875" style="48" customWidth="1"/>
    <col min="8713" max="8902" width="9" style="48"/>
    <col min="8903" max="8903" width="4.375" style="48" customWidth="1"/>
    <col min="8904" max="8904" width="5.25" style="48" bestFit="1" customWidth="1"/>
    <col min="8905" max="8905" width="25.375" style="48" customWidth="1"/>
    <col min="8906" max="8913" width="10.875" style="48" customWidth="1"/>
    <col min="8914" max="8914" width="4.375" style="48" customWidth="1"/>
    <col min="8915" max="8915" width="5.25" style="48" customWidth="1"/>
    <col min="8916" max="8916" width="25.375" style="48" customWidth="1"/>
    <col min="8917" max="8924" width="10.875" style="48" customWidth="1"/>
    <col min="8925" max="8925" width="4.375" style="48" customWidth="1"/>
    <col min="8926" max="8926" width="5.25" style="48" customWidth="1"/>
    <col min="8927" max="8927" width="25.375" style="48" customWidth="1"/>
    <col min="8928" max="8935" width="10.875" style="48" customWidth="1"/>
    <col min="8936" max="8936" width="4.375" style="48" customWidth="1"/>
    <col min="8937" max="8937" width="5.25" style="48" customWidth="1"/>
    <col min="8938" max="8938" width="25.375" style="48" customWidth="1"/>
    <col min="8939" max="8946" width="10.875" style="48" customWidth="1"/>
    <col min="8947" max="8947" width="4.375" style="48" customWidth="1"/>
    <col min="8948" max="8948" width="5.25" style="48" customWidth="1"/>
    <col min="8949" max="8949" width="25.375" style="48" customWidth="1"/>
    <col min="8950" max="8957" width="10.875" style="48" customWidth="1"/>
    <col min="8958" max="8958" width="4.375" style="48" customWidth="1"/>
    <col min="8959" max="8959" width="5.25" style="48" customWidth="1"/>
    <col min="8960" max="8960" width="25.375" style="48" customWidth="1"/>
    <col min="8961" max="8968" width="10.875" style="48" customWidth="1"/>
    <col min="8969" max="9158" width="9" style="48"/>
    <col min="9159" max="9159" width="4.375" style="48" customWidth="1"/>
    <col min="9160" max="9160" width="5.25" style="48" bestFit="1" customWidth="1"/>
    <col min="9161" max="9161" width="25.375" style="48" customWidth="1"/>
    <col min="9162" max="9169" width="10.875" style="48" customWidth="1"/>
    <col min="9170" max="9170" width="4.375" style="48" customWidth="1"/>
    <col min="9171" max="9171" width="5.25" style="48" customWidth="1"/>
    <col min="9172" max="9172" width="25.375" style="48" customWidth="1"/>
    <col min="9173" max="9180" width="10.875" style="48" customWidth="1"/>
    <col min="9181" max="9181" width="4.375" style="48" customWidth="1"/>
    <col min="9182" max="9182" width="5.25" style="48" customWidth="1"/>
    <col min="9183" max="9183" width="25.375" style="48" customWidth="1"/>
    <col min="9184" max="9191" width="10.875" style="48" customWidth="1"/>
    <col min="9192" max="9192" width="4.375" style="48" customWidth="1"/>
    <col min="9193" max="9193" width="5.25" style="48" customWidth="1"/>
    <col min="9194" max="9194" width="25.375" style="48" customWidth="1"/>
    <col min="9195" max="9202" width="10.875" style="48" customWidth="1"/>
    <col min="9203" max="9203" width="4.375" style="48" customWidth="1"/>
    <col min="9204" max="9204" width="5.25" style="48" customWidth="1"/>
    <col min="9205" max="9205" width="25.375" style="48" customWidth="1"/>
    <col min="9206" max="9213" width="10.875" style="48" customWidth="1"/>
    <col min="9214" max="9214" width="4.375" style="48" customWidth="1"/>
    <col min="9215" max="9215" width="5.25" style="48" customWidth="1"/>
    <col min="9216" max="9216" width="25.375" style="48" customWidth="1"/>
    <col min="9217" max="9224" width="10.875" style="48" customWidth="1"/>
    <col min="9225" max="9414" width="9" style="48"/>
    <col min="9415" max="9415" width="4.375" style="48" customWidth="1"/>
    <col min="9416" max="9416" width="5.25" style="48" bestFit="1" customWidth="1"/>
    <col min="9417" max="9417" width="25.375" style="48" customWidth="1"/>
    <col min="9418" max="9425" width="10.875" style="48" customWidth="1"/>
    <col min="9426" max="9426" width="4.375" style="48" customWidth="1"/>
    <col min="9427" max="9427" width="5.25" style="48" customWidth="1"/>
    <col min="9428" max="9428" width="25.375" style="48" customWidth="1"/>
    <col min="9429" max="9436" width="10.875" style="48" customWidth="1"/>
    <col min="9437" max="9437" width="4.375" style="48" customWidth="1"/>
    <col min="9438" max="9438" width="5.25" style="48" customWidth="1"/>
    <col min="9439" max="9439" width="25.375" style="48" customWidth="1"/>
    <col min="9440" max="9447" width="10.875" style="48" customWidth="1"/>
    <col min="9448" max="9448" width="4.375" style="48" customWidth="1"/>
    <col min="9449" max="9449" width="5.25" style="48" customWidth="1"/>
    <col min="9450" max="9450" width="25.375" style="48" customWidth="1"/>
    <col min="9451" max="9458" width="10.875" style="48" customWidth="1"/>
    <col min="9459" max="9459" width="4.375" style="48" customWidth="1"/>
    <col min="9460" max="9460" width="5.25" style="48" customWidth="1"/>
    <col min="9461" max="9461" width="25.375" style="48" customWidth="1"/>
    <col min="9462" max="9469" width="10.875" style="48" customWidth="1"/>
    <col min="9470" max="9470" width="4.375" style="48" customWidth="1"/>
    <col min="9471" max="9471" width="5.25" style="48" customWidth="1"/>
    <col min="9472" max="9472" width="25.375" style="48" customWidth="1"/>
    <col min="9473" max="9480" width="10.875" style="48" customWidth="1"/>
    <col min="9481" max="9670" width="9" style="48"/>
    <col min="9671" max="9671" width="4.375" style="48" customWidth="1"/>
    <col min="9672" max="9672" width="5.25" style="48" bestFit="1" customWidth="1"/>
    <col min="9673" max="9673" width="25.375" style="48" customWidth="1"/>
    <col min="9674" max="9681" width="10.875" style="48" customWidth="1"/>
    <col min="9682" max="9682" width="4.375" style="48" customWidth="1"/>
    <col min="9683" max="9683" width="5.25" style="48" customWidth="1"/>
    <col min="9684" max="9684" width="25.375" style="48" customWidth="1"/>
    <col min="9685" max="9692" width="10.875" style="48" customWidth="1"/>
    <col min="9693" max="9693" width="4.375" style="48" customWidth="1"/>
    <col min="9694" max="9694" width="5.25" style="48" customWidth="1"/>
    <col min="9695" max="9695" width="25.375" style="48" customWidth="1"/>
    <col min="9696" max="9703" width="10.875" style="48" customWidth="1"/>
    <col min="9704" max="9704" width="4.375" style="48" customWidth="1"/>
    <col min="9705" max="9705" width="5.25" style="48" customWidth="1"/>
    <col min="9706" max="9706" width="25.375" style="48" customWidth="1"/>
    <col min="9707" max="9714" width="10.875" style="48" customWidth="1"/>
    <col min="9715" max="9715" width="4.375" style="48" customWidth="1"/>
    <col min="9716" max="9716" width="5.25" style="48" customWidth="1"/>
    <col min="9717" max="9717" width="25.375" style="48" customWidth="1"/>
    <col min="9718" max="9725" width="10.875" style="48" customWidth="1"/>
    <col min="9726" max="9726" width="4.375" style="48" customWidth="1"/>
    <col min="9727" max="9727" width="5.25" style="48" customWidth="1"/>
    <col min="9728" max="9728" width="25.375" style="48" customWidth="1"/>
    <col min="9729" max="9736" width="10.875" style="48" customWidth="1"/>
    <col min="9737" max="9926" width="9" style="48"/>
    <col min="9927" max="9927" width="4.375" style="48" customWidth="1"/>
    <col min="9928" max="9928" width="5.25" style="48" bestFit="1" customWidth="1"/>
    <col min="9929" max="9929" width="25.375" style="48" customWidth="1"/>
    <col min="9930" max="9937" width="10.875" style="48" customWidth="1"/>
    <col min="9938" max="9938" width="4.375" style="48" customWidth="1"/>
    <col min="9939" max="9939" width="5.25" style="48" customWidth="1"/>
    <col min="9940" max="9940" width="25.375" style="48" customWidth="1"/>
    <col min="9941" max="9948" width="10.875" style="48" customWidth="1"/>
    <col min="9949" max="9949" width="4.375" style="48" customWidth="1"/>
    <col min="9950" max="9950" width="5.25" style="48" customWidth="1"/>
    <col min="9951" max="9951" width="25.375" style="48" customWidth="1"/>
    <col min="9952" max="9959" width="10.875" style="48" customWidth="1"/>
    <col min="9960" max="9960" width="4.375" style="48" customWidth="1"/>
    <col min="9961" max="9961" width="5.25" style="48" customWidth="1"/>
    <col min="9962" max="9962" width="25.375" style="48" customWidth="1"/>
    <col min="9963" max="9970" width="10.875" style="48" customWidth="1"/>
    <col min="9971" max="9971" width="4.375" style="48" customWidth="1"/>
    <col min="9972" max="9972" width="5.25" style="48" customWidth="1"/>
    <col min="9973" max="9973" width="25.375" style="48" customWidth="1"/>
    <col min="9974" max="9981" width="10.875" style="48" customWidth="1"/>
    <col min="9982" max="9982" width="4.375" style="48" customWidth="1"/>
    <col min="9983" max="9983" width="5.25" style="48" customWidth="1"/>
    <col min="9984" max="9984" width="25.375" style="48" customWidth="1"/>
    <col min="9985" max="9992" width="10.875" style="48" customWidth="1"/>
    <col min="9993" max="10182" width="9" style="48"/>
    <col min="10183" max="10183" width="4.375" style="48" customWidth="1"/>
    <col min="10184" max="10184" width="5.25" style="48" bestFit="1" customWidth="1"/>
    <col min="10185" max="10185" width="25.375" style="48" customWidth="1"/>
    <col min="10186" max="10193" width="10.875" style="48" customWidth="1"/>
    <col min="10194" max="10194" width="4.375" style="48" customWidth="1"/>
    <col min="10195" max="10195" width="5.25" style="48" customWidth="1"/>
    <col min="10196" max="10196" width="25.375" style="48" customWidth="1"/>
    <col min="10197" max="10204" width="10.875" style="48" customWidth="1"/>
    <col min="10205" max="10205" width="4.375" style="48" customWidth="1"/>
    <col min="10206" max="10206" width="5.25" style="48" customWidth="1"/>
    <col min="10207" max="10207" width="25.375" style="48" customWidth="1"/>
    <col min="10208" max="10215" width="10.875" style="48" customWidth="1"/>
    <col min="10216" max="10216" width="4.375" style="48" customWidth="1"/>
    <col min="10217" max="10217" width="5.25" style="48" customWidth="1"/>
    <col min="10218" max="10218" width="25.375" style="48" customWidth="1"/>
    <col min="10219" max="10226" width="10.875" style="48" customWidth="1"/>
    <col min="10227" max="10227" width="4.375" style="48" customWidth="1"/>
    <col min="10228" max="10228" width="5.25" style="48" customWidth="1"/>
    <col min="10229" max="10229" width="25.375" style="48" customWidth="1"/>
    <col min="10230" max="10237" width="10.875" style="48" customWidth="1"/>
    <col min="10238" max="10238" width="4.375" style="48" customWidth="1"/>
    <col min="10239" max="10239" width="5.25" style="48" customWidth="1"/>
    <col min="10240" max="10240" width="25.375" style="48" customWidth="1"/>
    <col min="10241" max="10248" width="10.875" style="48" customWidth="1"/>
    <col min="10249" max="10438" width="9" style="48"/>
    <col min="10439" max="10439" width="4.375" style="48" customWidth="1"/>
    <col min="10440" max="10440" width="5.25" style="48" bestFit="1" customWidth="1"/>
    <col min="10441" max="10441" width="25.375" style="48" customWidth="1"/>
    <col min="10442" max="10449" width="10.875" style="48" customWidth="1"/>
    <col min="10450" max="10450" width="4.375" style="48" customWidth="1"/>
    <col min="10451" max="10451" width="5.25" style="48" customWidth="1"/>
    <col min="10452" max="10452" width="25.375" style="48" customWidth="1"/>
    <col min="10453" max="10460" width="10.875" style="48" customWidth="1"/>
    <col min="10461" max="10461" width="4.375" style="48" customWidth="1"/>
    <col min="10462" max="10462" width="5.25" style="48" customWidth="1"/>
    <col min="10463" max="10463" width="25.375" style="48" customWidth="1"/>
    <col min="10464" max="10471" width="10.875" style="48" customWidth="1"/>
    <col min="10472" max="10472" width="4.375" style="48" customWidth="1"/>
    <col min="10473" max="10473" width="5.25" style="48" customWidth="1"/>
    <col min="10474" max="10474" width="25.375" style="48" customWidth="1"/>
    <col min="10475" max="10482" width="10.875" style="48" customWidth="1"/>
    <col min="10483" max="10483" width="4.375" style="48" customWidth="1"/>
    <col min="10484" max="10484" width="5.25" style="48" customWidth="1"/>
    <col min="10485" max="10485" width="25.375" style="48" customWidth="1"/>
    <col min="10486" max="10493" width="10.875" style="48" customWidth="1"/>
    <col min="10494" max="10494" width="4.375" style="48" customWidth="1"/>
    <col min="10495" max="10495" width="5.25" style="48" customWidth="1"/>
    <col min="10496" max="10496" width="25.375" style="48" customWidth="1"/>
    <col min="10497" max="10504" width="10.875" style="48" customWidth="1"/>
    <col min="10505" max="10694" width="9" style="48"/>
    <col min="10695" max="10695" width="4.375" style="48" customWidth="1"/>
    <col min="10696" max="10696" width="5.25" style="48" bestFit="1" customWidth="1"/>
    <col min="10697" max="10697" width="25.375" style="48" customWidth="1"/>
    <col min="10698" max="10705" width="10.875" style="48" customWidth="1"/>
    <col min="10706" max="10706" width="4.375" style="48" customWidth="1"/>
    <col min="10707" max="10707" width="5.25" style="48" customWidth="1"/>
    <col min="10708" max="10708" width="25.375" style="48" customWidth="1"/>
    <col min="10709" max="10716" width="10.875" style="48" customWidth="1"/>
    <col min="10717" max="10717" width="4.375" style="48" customWidth="1"/>
    <col min="10718" max="10718" width="5.25" style="48" customWidth="1"/>
    <col min="10719" max="10719" width="25.375" style="48" customWidth="1"/>
    <col min="10720" max="10727" width="10.875" style="48" customWidth="1"/>
    <col min="10728" max="10728" width="4.375" style="48" customWidth="1"/>
    <col min="10729" max="10729" width="5.25" style="48" customWidth="1"/>
    <col min="10730" max="10730" width="25.375" style="48" customWidth="1"/>
    <col min="10731" max="10738" width="10.875" style="48" customWidth="1"/>
    <col min="10739" max="10739" width="4.375" style="48" customWidth="1"/>
    <col min="10740" max="10740" width="5.25" style="48" customWidth="1"/>
    <col min="10741" max="10741" width="25.375" style="48" customWidth="1"/>
    <col min="10742" max="10749" width="10.875" style="48" customWidth="1"/>
    <col min="10750" max="10750" width="4.375" style="48" customWidth="1"/>
    <col min="10751" max="10751" width="5.25" style="48" customWidth="1"/>
    <col min="10752" max="10752" width="25.375" style="48" customWidth="1"/>
    <col min="10753" max="10760" width="10.875" style="48" customWidth="1"/>
    <col min="10761" max="10950" width="9" style="48"/>
    <col min="10951" max="10951" width="4.375" style="48" customWidth="1"/>
    <col min="10952" max="10952" width="5.25" style="48" bestFit="1" customWidth="1"/>
    <col min="10953" max="10953" width="25.375" style="48" customWidth="1"/>
    <col min="10954" max="10961" width="10.875" style="48" customWidth="1"/>
    <col min="10962" max="10962" width="4.375" style="48" customWidth="1"/>
    <col min="10963" max="10963" width="5.25" style="48" customWidth="1"/>
    <col min="10964" max="10964" width="25.375" style="48" customWidth="1"/>
    <col min="10965" max="10972" width="10.875" style="48" customWidth="1"/>
    <col min="10973" max="10973" width="4.375" style="48" customWidth="1"/>
    <col min="10974" max="10974" width="5.25" style="48" customWidth="1"/>
    <col min="10975" max="10975" width="25.375" style="48" customWidth="1"/>
    <col min="10976" max="10983" width="10.875" style="48" customWidth="1"/>
    <col min="10984" max="10984" width="4.375" style="48" customWidth="1"/>
    <col min="10985" max="10985" width="5.25" style="48" customWidth="1"/>
    <col min="10986" max="10986" width="25.375" style="48" customWidth="1"/>
    <col min="10987" max="10994" width="10.875" style="48" customWidth="1"/>
    <col min="10995" max="10995" width="4.375" style="48" customWidth="1"/>
    <col min="10996" max="10996" width="5.25" style="48" customWidth="1"/>
    <col min="10997" max="10997" width="25.375" style="48" customWidth="1"/>
    <col min="10998" max="11005" width="10.875" style="48" customWidth="1"/>
    <col min="11006" max="11006" width="4.375" style="48" customWidth="1"/>
    <col min="11007" max="11007" width="5.25" style="48" customWidth="1"/>
    <col min="11008" max="11008" width="25.375" style="48" customWidth="1"/>
    <col min="11009" max="11016" width="10.875" style="48" customWidth="1"/>
    <col min="11017" max="11206" width="9" style="48"/>
    <col min="11207" max="11207" width="4.375" style="48" customWidth="1"/>
    <col min="11208" max="11208" width="5.25" style="48" bestFit="1" customWidth="1"/>
    <col min="11209" max="11209" width="25.375" style="48" customWidth="1"/>
    <col min="11210" max="11217" width="10.875" style="48" customWidth="1"/>
    <col min="11218" max="11218" width="4.375" style="48" customWidth="1"/>
    <col min="11219" max="11219" width="5.25" style="48" customWidth="1"/>
    <col min="11220" max="11220" width="25.375" style="48" customWidth="1"/>
    <col min="11221" max="11228" width="10.875" style="48" customWidth="1"/>
    <col min="11229" max="11229" width="4.375" style="48" customWidth="1"/>
    <col min="11230" max="11230" width="5.25" style="48" customWidth="1"/>
    <col min="11231" max="11231" width="25.375" style="48" customWidth="1"/>
    <col min="11232" max="11239" width="10.875" style="48" customWidth="1"/>
    <col min="11240" max="11240" width="4.375" style="48" customWidth="1"/>
    <col min="11241" max="11241" width="5.25" style="48" customWidth="1"/>
    <col min="11242" max="11242" width="25.375" style="48" customWidth="1"/>
    <col min="11243" max="11250" width="10.875" style="48" customWidth="1"/>
    <col min="11251" max="11251" width="4.375" style="48" customWidth="1"/>
    <col min="11252" max="11252" width="5.25" style="48" customWidth="1"/>
    <col min="11253" max="11253" width="25.375" style="48" customWidth="1"/>
    <col min="11254" max="11261" width="10.875" style="48" customWidth="1"/>
    <col min="11262" max="11262" width="4.375" style="48" customWidth="1"/>
    <col min="11263" max="11263" width="5.25" style="48" customWidth="1"/>
    <col min="11264" max="11264" width="25.375" style="48" customWidth="1"/>
    <col min="11265" max="11272" width="10.875" style="48" customWidth="1"/>
    <col min="11273" max="11462" width="9" style="48"/>
    <col min="11463" max="11463" width="4.375" style="48" customWidth="1"/>
    <col min="11464" max="11464" width="5.25" style="48" bestFit="1" customWidth="1"/>
    <col min="11465" max="11465" width="25.375" style="48" customWidth="1"/>
    <col min="11466" max="11473" width="10.875" style="48" customWidth="1"/>
    <col min="11474" max="11474" width="4.375" style="48" customWidth="1"/>
    <col min="11475" max="11475" width="5.25" style="48" customWidth="1"/>
    <col min="11476" max="11476" width="25.375" style="48" customWidth="1"/>
    <col min="11477" max="11484" width="10.875" style="48" customWidth="1"/>
    <col min="11485" max="11485" width="4.375" style="48" customWidth="1"/>
    <col min="11486" max="11486" width="5.25" style="48" customWidth="1"/>
    <col min="11487" max="11487" width="25.375" style="48" customWidth="1"/>
    <col min="11488" max="11495" width="10.875" style="48" customWidth="1"/>
    <col min="11496" max="11496" width="4.375" style="48" customWidth="1"/>
    <col min="11497" max="11497" width="5.25" style="48" customWidth="1"/>
    <col min="11498" max="11498" width="25.375" style="48" customWidth="1"/>
    <col min="11499" max="11506" width="10.875" style="48" customWidth="1"/>
    <col min="11507" max="11507" width="4.375" style="48" customWidth="1"/>
    <col min="11508" max="11508" width="5.25" style="48" customWidth="1"/>
    <col min="11509" max="11509" width="25.375" style="48" customWidth="1"/>
    <col min="11510" max="11517" width="10.875" style="48" customWidth="1"/>
    <col min="11518" max="11518" width="4.375" style="48" customWidth="1"/>
    <col min="11519" max="11519" width="5.25" style="48" customWidth="1"/>
    <col min="11520" max="11520" width="25.375" style="48" customWidth="1"/>
    <col min="11521" max="11528" width="10.875" style="48" customWidth="1"/>
    <col min="11529" max="11718" width="9" style="48"/>
    <col min="11719" max="11719" width="4.375" style="48" customWidth="1"/>
    <col min="11720" max="11720" width="5.25" style="48" bestFit="1" customWidth="1"/>
    <col min="11721" max="11721" width="25.375" style="48" customWidth="1"/>
    <col min="11722" max="11729" width="10.875" style="48" customWidth="1"/>
    <col min="11730" max="11730" width="4.375" style="48" customWidth="1"/>
    <col min="11731" max="11731" width="5.25" style="48" customWidth="1"/>
    <col min="11732" max="11732" width="25.375" style="48" customWidth="1"/>
    <col min="11733" max="11740" width="10.875" style="48" customWidth="1"/>
    <col min="11741" max="11741" width="4.375" style="48" customWidth="1"/>
    <col min="11742" max="11742" width="5.25" style="48" customWidth="1"/>
    <col min="11743" max="11743" width="25.375" style="48" customWidth="1"/>
    <col min="11744" max="11751" width="10.875" style="48" customWidth="1"/>
    <col min="11752" max="11752" width="4.375" style="48" customWidth="1"/>
    <col min="11753" max="11753" width="5.25" style="48" customWidth="1"/>
    <col min="11754" max="11754" width="25.375" style="48" customWidth="1"/>
    <col min="11755" max="11762" width="10.875" style="48" customWidth="1"/>
    <col min="11763" max="11763" width="4.375" style="48" customWidth="1"/>
    <col min="11764" max="11764" width="5.25" style="48" customWidth="1"/>
    <col min="11765" max="11765" width="25.375" style="48" customWidth="1"/>
    <col min="11766" max="11773" width="10.875" style="48" customWidth="1"/>
    <col min="11774" max="11774" width="4.375" style="48" customWidth="1"/>
    <col min="11775" max="11775" width="5.25" style="48" customWidth="1"/>
    <col min="11776" max="11776" width="25.375" style="48" customWidth="1"/>
    <col min="11777" max="11784" width="10.875" style="48" customWidth="1"/>
    <col min="11785" max="11974" width="9" style="48"/>
    <col min="11975" max="11975" width="4.375" style="48" customWidth="1"/>
    <col min="11976" max="11976" width="5.25" style="48" bestFit="1" customWidth="1"/>
    <col min="11977" max="11977" width="25.375" style="48" customWidth="1"/>
    <col min="11978" max="11985" width="10.875" style="48" customWidth="1"/>
    <col min="11986" max="11986" width="4.375" style="48" customWidth="1"/>
    <col min="11987" max="11987" width="5.25" style="48" customWidth="1"/>
    <col min="11988" max="11988" width="25.375" style="48" customWidth="1"/>
    <col min="11989" max="11996" width="10.875" style="48" customWidth="1"/>
    <col min="11997" max="11997" width="4.375" style="48" customWidth="1"/>
    <col min="11998" max="11998" width="5.25" style="48" customWidth="1"/>
    <col min="11999" max="11999" width="25.375" style="48" customWidth="1"/>
    <col min="12000" max="12007" width="10.875" style="48" customWidth="1"/>
    <col min="12008" max="12008" width="4.375" style="48" customWidth="1"/>
    <col min="12009" max="12009" width="5.25" style="48" customWidth="1"/>
    <col min="12010" max="12010" width="25.375" style="48" customWidth="1"/>
    <col min="12011" max="12018" width="10.875" style="48" customWidth="1"/>
    <col min="12019" max="12019" width="4.375" style="48" customWidth="1"/>
    <col min="12020" max="12020" width="5.25" style="48" customWidth="1"/>
    <col min="12021" max="12021" width="25.375" style="48" customWidth="1"/>
    <col min="12022" max="12029" width="10.875" style="48" customWidth="1"/>
    <col min="12030" max="12030" width="4.375" style="48" customWidth="1"/>
    <col min="12031" max="12031" width="5.25" style="48" customWidth="1"/>
    <col min="12032" max="12032" width="25.375" style="48" customWidth="1"/>
    <col min="12033" max="12040" width="10.875" style="48" customWidth="1"/>
    <col min="12041" max="12230" width="9" style="48"/>
    <col min="12231" max="12231" width="4.375" style="48" customWidth="1"/>
    <col min="12232" max="12232" width="5.25" style="48" bestFit="1" customWidth="1"/>
    <col min="12233" max="12233" width="25.375" style="48" customWidth="1"/>
    <col min="12234" max="12241" width="10.875" style="48" customWidth="1"/>
    <col min="12242" max="12242" width="4.375" style="48" customWidth="1"/>
    <col min="12243" max="12243" width="5.25" style="48" customWidth="1"/>
    <col min="12244" max="12244" width="25.375" style="48" customWidth="1"/>
    <col min="12245" max="12252" width="10.875" style="48" customWidth="1"/>
    <col min="12253" max="12253" width="4.375" style="48" customWidth="1"/>
    <col min="12254" max="12254" width="5.25" style="48" customWidth="1"/>
    <col min="12255" max="12255" width="25.375" style="48" customWidth="1"/>
    <col min="12256" max="12263" width="10.875" style="48" customWidth="1"/>
    <col min="12264" max="12264" width="4.375" style="48" customWidth="1"/>
    <col min="12265" max="12265" width="5.25" style="48" customWidth="1"/>
    <col min="12266" max="12266" width="25.375" style="48" customWidth="1"/>
    <col min="12267" max="12274" width="10.875" style="48" customWidth="1"/>
    <col min="12275" max="12275" width="4.375" style="48" customWidth="1"/>
    <col min="12276" max="12276" width="5.25" style="48" customWidth="1"/>
    <col min="12277" max="12277" width="25.375" style="48" customWidth="1"/>
    <col min="12278" max="12285" width="10.875" style="48" customWidth="1"/>
    <col min="12286" max="12286" width="4.375" style="48" customWidth="1"/>
    <col min="12287" max="12287" width="5.25" style="48" customWidth="1"/>
    <col min="12288" max="12288" width="25.375" style="48" customWidth="1"/>
    <col min="12289" max="12296" width="10.875" style="48" customWidth="1"/>
    <col min="12297" max="12486" width="9" style="48"/>
    <col min="12487" max="12487" width="4.375" style="48" customWidth="1"/>
    <col min="12488" max="12488" width="5.25" style="48" bestFit="1" customWidth="1"/>
    <col min="12489" max="12489" width="25.375" style="48" customWidth="1"/>
    <col min="12490" max="12497" width="10.875" style="48" customWidth="1"/>
    <col min="12498" max="12498" width="4.375" style="48" customWidth="1"/>
    <col min="12499" max="12499" width="5.25" style="48" customWidth="1"/>
    <col min="12500" max="12500" width="25.375" style="48" customWidth="1"/>
    <col min="12501" max="12508" width="10.875" style="48" customWidth="1"/>
    <col min="12509" max="12509" width="4.375" style="48" customWidth="1"/>
    <col min="12510" max="12510" width="5.25" style="48" customWidth="1"/>
    <col min="12511" max="12511" width="25.375" style="48" customWidth="1"/>
    <col min="12512" max="12519" width="10.875" style="48" customWidth="1"/>
    <col min="12520" max="12520" width="4.375" style="48" customWidth="1"/>
    <col min="12521" max="12521" width="5.25" style="48" customWidth="1"/>
    <col min="12522" max="12522" width="25.375" style="48" customWidth="1"/>
    <col min="12523" max="12530" width="10.875" style="48" customWidth="1"/>
    <col min="12531" max="12531" width="4.375" style="48" customWidth="1"/>
    <col min="12532" max="12532" width="5.25" style="48" customWidth="1"/>
    <col min="12533" max="12533" width="25.375" style="48" customWidth="1"/>
    <col min="12534" max="12541" width="10.875" style="48" customWidth="1"/>
    <col min="12542" max="12542" width="4.375" style="48" customWidth="1"/>
    <col min="12543" max="12543" width="5.25" style="48" customWidth="1"/>
    <col min="12544" max="12544" width="25.375" style="48" customWidth="1"/>
    <col min="12545" max="12552" width="10.875" style="48" customWidth="1"/>
    <col min="12553" max="12742" width="9" style="48"/>
    <col min="12743" max="12743" width="4.375" style="48" customWidth="1"/>
    <col min="12744" max="12744" width="5.25" style="48" bestFit="1" customWidth="1"/>
    <col min="12745" max="12745" width="25.375" style="48" customWidth="1"/>
    <col min="12746" max="12753" width="10.875" style="48" customWidth="1"/>
    <col min="12754" max="12754" width="4.375" style="48" customWidth="1"/>
    <col min="12755" max="12755" width="5.25" style="48" customWidth="1"/>
    <col min="12756" max="12756" width="25.375" style="48" customWidth="1"/>
    <col min="12757" max="12764" width="10.875" style="48" customWidth="1"/>
    <col min="12765" max="12765" width="4.375" style="48" customWidth="1"/>
    <col min="12766" max="12766" width="5.25" style="48" customWidth="1"/>
    <col min="12767" max="12767" width="25.375" style="48" customWidth="1"/>
    <col min="12768" max="12775" width="10.875" style="48" customWidth="1"/>
    <col min="12776" max="12776" width="4.375" style="48" customWidth="1"/>
    <col min="12777" max="12777" width="5.25" style="48" customWidth="1"/>
    <col min="12778" max="12778" width="25.375" style="48" customWidth="1"/>
    <col min="12779" max="12786" width="10.875" style="48" customWidth="1"/>
    <col min="12787" max="12787" width="4.375" style="48" customWidth="1"/>
    <col min="12788" max="12788" width="5.25" style="48" customWidth="1"/>
    <col min="12789" max="12789" width="25.375" style="48" customWidth="1"/>
    <col min="12790" max="12797" width="10.875" style="48" customWidth="1"/>
    <col min="12798" max="12798" width="4.375" style="48" customWidth="1"/>
    <col min="12799" max="12799" width="5.25" style="48" customWidth="1"/>
    <col min="12800" max="12800" width="25.375" style="48" customWidth="1"/>
    <col min="12801" max="12808" width="10.875" style="48" customWidth="1"/>
    <col min="12809" max="12998" width="9" style="48"/>
    <col min="12999" max="12999" width="4.375" style="48" customWidth="1"/>
    <col min="13000" max="13000" width="5.25" style="48" bestFit="1" customWidth="1"/>
    <col min="13001" max="13001" width="25.375" style="48" customWidth="1"/>
    <col min="13002" max="13009" width="10.875" style="48" customWidth="1"/>
    <col min="13010" max="13010" width="4.375" style="48" customWidth="1"/>
    <col min="13011" max="13011" width="5.25" style="48" customWidth="1"/>
    <col min="13012" max="13012" width="25.375" style="48" customWidth="1"/>
    <col min="13013" max="13020" width="10.875" style="48" customWidth="1"/>
    <col min="13021" max="13021" width="4.375" style="48" customWidth="1"/>
    <col min="13022" max="13022" width="5.25" style="48" customWidth="1"/>
    <col min="13023" max="13023" width="25.375" style="48" customWidth="1"/>
    <col min="13024" max="13031" width="10.875" style="48" customWidth="1"/>
    <col min="13032" max="13032" width="4.375" style="48" customWidth="1"/>
    <col min="13033" max="13033" width="5.25" style="48" customWidth="1"/>
    <col min="13034" max="13034" width="25.375" style="48" customWidth="1"/>
    <col min="13035" max="13042" width="10.875" style="48" customWidth="1"/>
    <col min="13043" max="13043" width="4.375" style="48" customWidth="1"/>
    <col min="13044" max="13044" width="5.25" style="48" customWidth="1"/>
    <col min="13045" max="13045" width="25.375" style="48" customWidth="1"/>
    <col min="13046" max="13053" width="10.875" style="48" customWidth="1"/>
    <col min="13054" max="13054" width="4.375" style="48" customWidth="1"/>
    <col min="13055" max="13055" width="5.25" style="48" customWidth="1"/>
    <col min="13056" max="13056" width="25.375" style="48" customWidth="1"/>
    <col min="13057" max="13064" width="10.875" style="48" customWidth="1"/>
    <col min="13065" max="13254" width="9" style="48"/>
    <col min="13255" max="13255" width="4.375" style="48" customWidth="1"/>
    <col min="13256" max="13256" width="5.25" style="48" bestFit="1" customWidth="1"/>
    <col min="13257" max="13257" width="25.375" style="48" customWidth="1"/>
    <col min="13258" max="13265" width="10.875" style="48" customWidth="1"/>
    <col min="13266" max="13266" width="4.375" style="48" customWidth="1"/>
    <col min="13267" max="13267" width="5.25" style="48" customWidth="1"/>
    <col min="13268" max="13268" width="25.375" style="48" customWidth="1"/>
    <col min="13269" max="13276" width="10.875" style="48" customWidth="1"/>
    <col min="13277" max="13277" width="4.375" style="48" customWidth="1"/>
    <col min="13278" max="13278" width="5.25" style="48" customWidth="1"/>
    <col min="13279" max="13279" width="25.375" style="48" customWidth="1"/>
    <col min="13280" max="13287" width="10.875" style="48" customWidth="1"/>
    <col min="13288" max="13288" width="4.375" style="48" customWidth="1"/>
    <col min="13289" max="13289" width="5.25" style="48" customWidth="1"/>
    <col min="13290" max="13290" width="25.375" style="48" customWidth="1"/>
    <col min="13291" max="13298" width="10.875" style="48" customWidth="1"/>
    <col min="13299" max="13299" width="4.375" style="48" customWidth="1"/>
    <col min="13300" max="13300" width="5.25" style="48" customWidth="1"/>
    <col min="13301" max="13301" width="25.375" style="48" customWidth="1"/>
    <col min="13302" max="13309" width="10.875" style="48" customWidth="1"/>
    <col min="13310" max="13310" width="4.375" style="48" customWidth="1"/>
    <col min="13311" max="13311" width="5.25" style="48" customWidth="1"/>
    <col min="13312" max="13312" width="25.375" style="48" customWidth="1"/>
    <col min="13313" max="13320" width="10.875" style="48" customWidth="1"/>
    <col min="13321" max="13510" width="9" style="48"/>
    <col min="13511" max="13511" width="4.375" style="48" customWidth="1"/>
    <col min="13512" max="13512" width="5.25" style="48" bestFit="1" customWidth="1"/>
    <col min="13513" max="13513" width="25.375" style="48" customWidth="1"/>
    <col min="13514" max="13521" width="10.875" style="48" customWidth="1"/>
    <col min="13522" max="13522" width="4.375" style="48" customWidth="1"/>
    <col min="13523" max="13523" width="5.25" style="48" customWidth="1"/>
    <col min="13524" max="13524" width="25.375" style="48" customWidth="1"/>
    <col min="13525" max="13532" width="10.875" style="48" customWidth="1"/>
    <col min="13533" max="13533" width="4.375" style="48" customWidth="1"/>
    <col min="13534" max="13534" width="5.25" style="48" customWidth="1"/>
    <col min="13535" max="13535" width="25.375" style="48" customWidth="1"/>
    <col min="13536" max="13543" width="10.875" style="48" customWidth="1"/>
    <col min="13544" max="13544" width="4.375" style="48" customWidth="1"/>
    <col min="13545" max="13545" width="5.25" style="48" customWidth="1"/>
    <col min="13546" max="13546" width="25.375" style="48" customWidth="1"/>
    <col min="13547" max="13554" width="10.875" style="48" customWidth="1"/>
    <col min="13555" max="13555" width="4.375" style="48" customWidth="1"/>
    <col min="13556" max="13556" width="5.25" style="48" customWidth="1"/>
    <col min="13557" max="13557" width="25.375" style="48" customWidth="1"/>
    <col min="13558" max="13565" width="10.875" style="48" customWidth="1"/>
    <col min="13566" max="13566" width="4.375" style="48" customWidth="1"/>
    <col min="13567" max="13567" width="5.25" style="48" customWidth="1"/>
    <col min="13568" max="13568" width="25.375" style="48" customWidth="1"/>
    <col min="13569" max="13576" width="10.875" style="48" customWidth="1"/>
    <col min="13577" max="13766" width="9" style="48"/>
    <col min="13767" max="13767" width="4.375" style="48" customWidth="1"/>
    <col min="13768" max="13768" width="5.25" style="48" bestFit="1" customWidth="1"/>
    <col min="13769" max="13769" width="25.375" style="48" customWidth="1"/>
    <col min="13770" max="13777" width="10.875" style="48" customWidth="1"/>
    <col min="13778" max="13778" width="4.375" style="48" customWidth="1"/>
    <col min="13779" max="13779" width="5.25" style="48" customWidth="1"/>
    <col min="13780" max="13780" width="25.375" style="48" customWidth="1"/>
    <col min="13781" max="13788" width="10.875" style="48" customWidth="1"/>
    <col min="13789" max="13789" width="4.375" style="48" customWidth="1"/>
    <col min="13790" max="13790" width="5.25" style="48" customWidth="1"/>
    <col min="13791" max="13791" width="25.375" style="48" customWidth="1"/>
    <col min="13792" max="13799" width="10.875" style="48" customWidth="1"/>
    <col min="13800" max="13800" width="4.375" style="48" customWidth="1"/>
    <col min="13801" max="13801" width="5.25" style="48" customWidth="1"/>
    <col min="13802" max="13802" width="25.375" style="48" customWidth="1"/>
    <col min="13803" max="13810" width="10.875" style="48" customWidth="1"/>
    <col min="13811" max="13811" width="4.375" style="48" customWidth="1"/>
    <col min="13812" max="13812" width="5.25" style="48" customWidth="1"/>
    <col min="13813" max="13813" width="25.375" style="48" customWidth="1"/>
    <col min="13814" max="13821" width="10.875" style="48" customWidth="1"/>
    <col min="13822" max="13822" width="4.375" style="48" customWidth="1"/>
    <col min="13823" max="13823" width="5.25" style="48" customWidth="1"/>
    <col min="13824" max="13824" width="25.375" style="48" customWidth="1"/>
    <col min="13825" max="13832" width="10.875" style="48" customWidth="1"/>
    <col min="13833" max="14022" width="9" style="48"/>
    <col min="14023" max="14023" width="4.375" style="48" customWidth="1"/>
    <col min="14024" max="14024" width="5.25" style="48" bestFit="1" customWidth="1"/>
    <col min="14025" max="14025" width="25.375" style="48" customWidth="1"/>
    <col min="14026" max="14033" width="10.875" style="48" customWidth="1"/>
    <col min="14034" max="14034" width="4.375" style="48" customWidth="1"/>
    <col min="14035" max="14035" width="5.25" style="48" customWidth="1"/>
    <col min="14036" max="14036" width="25.375" style="48" customWidth="1"/>
    <col min="14037" max="14044" width="10.875" style="48" customWidth="1"/>
    <col min="14045" max="14045" width="4.375" style="48" customWidth="1"/>
    <col min="14046" max="14046" width="5.25" style="48" customWidth="1"/>
    <col min="14047" max="14047" width="25.375" style="48" customWidth="1"/>
    <col min="14048" max="14055" width="10.875" style="48" customWidth="1"/>
    <col min="14056" max="14056" width="4.375" style="48" customWidth="1"/>
    <col min="14057" max="14057" width="5.25" style="48" customWidth="1"/>
    <col min="14058" max="14058" width="25.375" style="48" customWidth="1"/>
    <col min="14059" max="14066" width="10.875" style="48" customWidth="1"/>
    <col min="14067" max="14067" width="4.375" style="48" customWidth="1"/>
    <col min="14068" max="14068" width="5.25" style="48" customWidth="1"/>
    <col min="14069" max="14069" width="25.375" style="48" customWidth="1"/>
    <col min="14070" max="14077" width="10.875" style="48" customWidth="1"/>
    <col min="14078" max="14078" width="4.375" style="48" customWidth="1"/>
    <col min="14079" max="14079" width="5.25" style="48" customWidth="1"/>
    <col min="14080" max="14080" width="25.375" style="48" customWidth="1"/>
    <col min="14081" max="14088" width="10.875" style="48" customWidth="1"/>
    <col min="14089" max="14278" width="9" style="48"/>
    <col min="14279" max="14279" width="4.375" style="48" customWidth="1"/>
    <col min="14280" max="14280" width="5.25" style="48" bestFit="1" customWidth="1"/>
    <col min="14281" max="14281" width="25.375" style="48" customWidth="1"/>
    <col min="14282" max="14289" width="10.875" style="48" customWidth="1"/>
    <col min="14290" max="14290" width="4.375" style="48" customWidth="1"/>
    <col min="14291" max="14291" width="5.25" style="48" customWidth="1"/>
    <col min="14292" max="14292" width="25.375" style="48" customWidth="1"/>
    <col min="14293" max="14300" width="10.875" style="48" customWidth="1"/>
    <col min="14301" max="14301" width="4.375" style="48" customWidth="1"/>
    <col min="14302" max="14302" width="5.25" style="48" customWidth="1"/>
    <col min="14303" max="14303" width="25.375" style="48" customWidth="1"/>
    <col min="14304" max="14311" width="10.875" style="48" customWidth="1"/>
    <col min="14312" max="14312" width="4.375" style="48" customWidth="1"/>
    <col min="14313" max="14313" width="5.25" style="48" customWidth="1"/>
    <col min="14314" max="14314" width="25.375" style="48" customWidth="1"/>
    <col min="14315" max="14322" width="10.875" style="48" customWidth="1"/>
    <col min="14323" max="14323" width="4.375" style="48" customWidth="1"/>
    <col min="14324" max="14324" width="5.25" style="48" customWidth="1"/>
    <col min="14325" max="14325" width="25.375" style="48" customWidth="1"/>
    <col min="14326" max="14333" width="10.875" style="48" customWidth="1"/>
    <col min="14334" max="14334" width="4.375" style="48" customWidth="1"/>
    <col min="14335" max="14335" width="5.25" style="48" customWidth="1"/>
    <col min="14336" max="14336" width="25.375" style="48" customWidth="1"/>
    <col min="14337" max="14344" width="10.875" style="48" customWidth="1"/>
    <col min="14345" max="14534" width="9" style="48"/>
    <col min="14535" max="14535" width="4.375" style="48" customWidth="1"/>
    <col min="14536" max="14536" width="5.25" style="48" bestFit="1" customWidth="1"/>
    <col min="14537" max="14537" width="25.375" style="48" customWidth="1"/>
    <col min="14538" max="14545" width="10.875" style="48" customWidth="1"/>
    <col min="14546" max="14546" width="4.375" style="48" customWidth="1"/>
    <col min="14547" max="14547" width="5.25" style="48" customWidth="1"/>
    <col min="14548" max="14548" width="25.375" style="48" customWidth="1"/>
    <col min="14549" max="14556" width="10.875" style="48" customWidth="1"/>
    <col min="14557" max="14557" width="4.375" style="48" customWidth="1"/>
    <col min="14558" max="14558" width="5.25" style="48" customWidth="1"/>
    <col min="14559" max="14559" width="25.375" style="48" customWidth="1"/>
    <col min="14560" max="14567" width="10.875" style="48" customWidth="1"/>
    <col min="14568" max="14568" width="4.375" style="48" customWidth="1"/>
    <col min="14569" max="14569" width="5.25" style="48" customWidth="1"/>
    <col min="14570" max="14570" width="25.375" style="48" customWidth="1"/>
    <col min="14571" max="14578" width="10.875" style="48" customWidth="1"/>
    <col min="14579" max="14579" width="4.375" style="48" customWidth="1"/>
    <col min="14580" max="14580" width="5.25" style="48" customWidth="1"/>
    <col min="14581" max="14581" width="25.375" style="48" customWidth="1"/>
    <col min="14582" max="14589" width="10.875" style="48" customWidth="1"/>
    <col min="14590" max="14590" width="4.375" style="48" customWidth="1"/>
    <col min="14591" max="14591" width="5.25" style="48" customWidth="1"/>
    <col min="14592" max="14592" width="25.375" style="48" customWidth="1"/>
    <col min="14593" max="14600" width="10.875" style="48" customWidth="1"/>
    <col min="14601" max="14790" width="9" style="48"/>
    <col min="14791" max="14791" width="4.375" style="48" customWidth="1"/>
    <col min="14792" max="14792" width="5.25" style="48" bestFit="1" customWidth="1"/>
    <col min="14793" max="14793" width="25.375" style="48" customWidth="1"/>
    <col min="14794" max="14801" width="10.875" style="48" customWidth="1"/>
    <col min="14802" max="14802" width="4.375" style="48" customWidth="1"/>
    <col min="14803" max="14803" width="5.25" style="48" customWidth="1"/>
    <col min="14804" max="14804" width="25.375" style="48" customWidth="1"/>
    <col min="14805" max="14812" width="10.875" style="48" customWidth="1"/>
    <col min="14813" max="14813" width="4.375" style="48" customWidth="1"/>
    <col min="14814" max="14814" width="5.25" style="48" customWidth="1"/>
    <col min="14815" max="14815" width="25.375" style="48" customWidth="1"/>
    <col min="14816" max="14823" width="10.875" style="48" customWidth="1"/>
    <col min="14824" max="14824" width="4.375" style="48" customWidth="1"/>
    <col min="14825" max="14825" width="5.25" style="48" customWidth="1"/>
    <col min="14826" max="14826" width="25.375" style="48" customWidth="1"/>
    <col min="14827" max="14834" width="10.875" style="48" customWidth="1"/>
    <col min="14835" max="14835" width="4.375" style="48" customWidth="1"/>
    <col min="14836" max="14836" width="5.25" style="48" customWidth="1"/>
    <col min="14837" max="14837" width="25.375" style="48" customWidth="1"/>
    <col min="14838" max="14845" width="10.875" style="48" customWidth="1"/>
    <col min="14846" max="14846" width="4.375" style="48" customWidth="1"/>
    <col min="14847" max="14847" width="5.25" style="48" customWidth="1"/>
    <col min="14848" max="14848" width="25.375" style="48" customWidth="1"/>
    <col min="14849" max="14856" width="10.875" style="48" customWidth="1"/>
    <col min="14857" max="15046" width="9" style="48"/>
    <col min="15047" max="15047" width="4.375" style="48" customWidth="1"/>
    <col min="15048" max="15048" width="5.25" style="48" bestFit="1" customWidth="1"/>
    <col min="15049" max="15049" width="25.375" style="48" customWidth="1"/>
    <col min="15050" max="15057" width="10.875" style="48" customWidth="1"/>
    <col min="15058" max="15058" width="4.375" style="48" customWidth="1"/>
    <col min="15059" max="15059" width="5.25" style="48" customWidth="1"/>
    <col min="15060" max="15060" width="25.375" style="48" customWidth="1"/>
    <col min="15061" max="15068" width="10.875" style="48" customWidth="1"/>
    <col min="15069" max="15069" width="4.375" style="48" customWidth="1"/>
    <col min="15070" max="15070" width="5.25" style="48" customWidth="1"/>
    <col min="15071" max="15071" width="25.375" style="48" customWidth="1"/>
    <col min="15072" max="15079" width="10.875" style="48" customWidth="1"/>
    <col min="15080" max="15080" width="4.375" style="48" customWidth="1"/>
    <col min="15081" max="15081" width="5.25" style="48" customWidth="1"/>
    <col min="15082" max="15082" width="25.375" style="48" customWidth="1"/>
    <col min="15083" max="15090" width="10.875" style="48" customWidth="1"/>
    <col min="15091" max="15091" width="4.375" style="48" customWidth="1"/>
    <col min="15092" max="15092" width="5.25" style="48" customWidth="1"/>
    <col min="15093" max="15093" width="25.375" style="48" customWidth="1"/>
    <col min="15094" max="15101" width="10.875" style="48" customWidth="1"/>
    <col min="15102" max="15102" width="4.375" style="48" customWidth="1"/>
    <col min="15103" max="15103" width="5.25" style="48" customWidth="1"/>
    <col min="15104" max="15104" width="25.375" style="48" customWidth="1"/>
    <col min="15105" max="15112" width="10.875" style="48" customWidth="1"/>
    <col min="15113" max="15302" width="9" style="48"/>
    <col min="15303" max="15303" width="4.375" style="48" customWidth="1"/>
    <col min="15304" max="15304" width="5.25" style="48" bestFit="1" customWidth="1"/>
    <col min="15305" max="15305" width="25.375" style="48" customWidth="1"/>
    <col min="15306" max="15313" width="10.875" style="48" customWidth="1"/>
    <col min="15314" max="15314" width="4.375" style="48" customWidth="1"/>
    <col min="15315" max="15315" width="5.25" style="48" customWidth="1"/>
    <col min="15316" max="15316" width="25.375" style="48" customWidth="1"/>
    <col min="15317" max="15324" width="10.875" style="48" customWidth="1"/>
    <col min="15325" max="15325" width="4.375" style="48" customWidth="1"/>
    <col min="15326" max="15326" width="5.25" style="48" customWidth="1"/>
    <col min="15327" max="15327" width="25.375" style="48" customWidth="1"/>
    <col min="15328" max="15335" width="10.875" style="48" customWidth="1"/>
    <col min="15336" max="15336" width="4.375" style="48" customWidth="1"/>
    <col min="15337" max="15337" width="5.25" style="48" customWidth="1"/>
    <col min="15338" max="15338" width="25.375" style="48" customWidth="1"/>
    <col min="15339" max="15346" width="10.875" style="48" customWidth="1"/>
    <col min="15347" max="15347" width="4.375" style="48" customWidth="1"/>
    <col min="15348" max="15348" width="5.25" style="48" customWidth="1"/>
    <col min="15349" max="15349" width="25.375" style="48" customWidth="1"/>
    <col min="15350" max="15357" width="10.875" style="48" customWidth="1"/>
    <col min="15358" max="15358" width="4.375" style="48" customWidth="1"/>
    <col min="15359" max="15359" width="5.25" style="48" customWidth="1"/>
    <col min="15360" max="15360" width="25.375" style="48" customWidth="1"/>
    <col min="15361" max="15368" width="10.875" style="48" customWidth="1"/>
    <col min="15369" max="15558" width="9" style="48"/>
    <col min="15559" max="15559" width="4.375" style="48" customWidth="1"/>
    <col min="15560" max="15560" width="5.25" style="48" bestFit="1" customWidth="1"/>
    <col min="15561" max="15561" width="25.375" style="48" customWidth="1"/>
    <col min="15562" max="15569" width="10.875" style="48" customWidth="1"/>
    <col min="15570" max="15570" width="4.375" style="48" customWidth="1"/>
    <col min="15571" max="15571" width="5.25" style="48" customWidth="1"/>
    <col min="15572" max="15572" width="25.375" style="48" customWidth="1"/>
    <col min="15573" max="15580" width="10.875" style="48" customWidth="1"/>
    <col min="15581" max="15581" width="4.375" style="48" customWidth="1"/>
    <col min="15582" max="15582" width="5.25" style="48" customWidth="1"/>
    <col min="15583" max="15583" width="25.375" style="48" customWidth="1"/>
    <col min="15584" max="15591" width="10.875" style="48" customWidth="1"/>
    <col min="15592" max="15592" width="4.375" style="48" customWidth="1"/>
    <col min="15593" max="15593" width="5.25" style="48" customWidth="1"/>
    <col min="15594" max="15594" width="25.375" style="48" customWidth="1"/>
    <col min="15595" max="15602" width="10.875" style="48" customWidth="1"/>
    <col min="15603" max="15603" width="4.375" style="48" customWidth="1"/>
    <col min="15604" max="15604" width="5.25" style="48" customWidth="1"/>
    <col min="15605" max="15605" width="25.375" style="48" customWidth="1"/>
    <col min="15606" max="15613" width="10.875" style="48" customWidth="1"/>
    <col min="15614" max="15614" width="4.375" style="48" customWidth="1"/>
    <col min="15615" max="15615" width="5.25" style="48" customWidth="1"/>
    <col min="15616" max="15616" width="25.375" style="48" customWidth="1"/>
    <col min="15617" max="15624" width="10.875" style="48" customWidth="1"/>
    <col min="15625" max="15814" width="9" style="48"/>
    <col min="15815" max="15815" width="4.375" style="48" customWidth="1"/>
    <col min="15816" max="15816" width="5.25" style="48" bestFit="1" customWidth="1"/>
    <col min="15817" max="15817" width="25.375" style="48" customWidth="1"/>
    <col min="15818" max="15825" width="10.875" style="48" customWidth="1"/>
    <col min="15826" max="15826" width="4.375" style="48" customWidth="1"/>
    <col min="15827" max="15827" width="5.25" style="48" customWidth="1"/>
    <col min="15828" max="15828" width="25.375" style="48" customWidth="1"/>
    <col min="15829" max="15836" width="10.875" style="48" customWidth="1"/>
    <col min="15837" max="15837" width="4.375" style="48" customWidth="1"/>
    <col min="15838" max="15838" width="5.25" style="48" customWidth="1"/>
    <col min="15839" max="15839" width="25.375" style="48" customWidth="1"/>
    <col min="15840" max="15847" width="10.875" style="48" customWidth="1"/>
    <col min="15848" max="15848" width="4.375" style="48" customWidth="1"/>
    <col min="15849" max="15849" width="5.25" style="48" customWidth="1"/>
    <col min="15850" max="15850" width="25.375" style="48" customWidth="1"/>
    <col min="15851" max="15858" width="10.875" style="48" customWidth="1"/>
    <col min="15859" max="15859" width="4.375" style="48" customWidth="1"/>
    <col min="15860" max="15860" width="5.25" style="48" customWidth="1"/>
    <col min="15861" max="15861" width="25.375" style="48" customWidth="1"/>
    <col min="15862" max="15869" width="10.875" style="48" customWidth="1"/>
    <col min="15870" max="15870" width="4.375" style="48" customWidth="1"/>
    <col min="15871" max="15871" width="5.25" style="48" customWidth="1"/>
    <col min="15872" max="15872" width="25.375" style="48" customWidth="1"/>
    <col min="15873" max="15880" width="10.875" style="48" customWidth="1"/>
    <col min="15881" max="16070" width="9" style="48"/>
    <col min="16071" max="16071" width="4.375" style="48" customWidth="1"/>
    <col min="16072" max="16072" width="5.25" style="48" bestFit="1" customWidth="1"/>
    <col min="16073" max="16073" width="25.375" style="48" customWidth="1"/>
    <col min="16074" max="16081" width="10.875" style="48" customWidth="1"/>
    <col min="16082" max="16082" width="4.375" style="48" customWidth="1"/>
    <col min="16083" max="16083" width="5.25" style="48" customWidth="1"/>
    <col min="16084" max="16084" width="25.375" style="48" customWidth="1"/>
    <col min="16085" max="16092" width="10.875" style="48" customWidth="1"/>
    <col min="16093" max="16093" width="4.375" style="48" customWidth="1"/>
    <col min="16094" max="16094" width="5.25" style="48" customWidth="1"/>
    <col min="16095" max="16095" width="25.375" style="48" customWidth="1"/>
    <col min="16096" max="16103" width="10.875" style="48" customWidth="1"/>
    <col min="16104" max="16104" width="4.375" style="48" customWidth="1"/>
    <col min="16105" max="16105" width="5.25" style="48" customWidth="1"/>
    <col min="16106" max="16106" width="25.375" style="48" customWidth="1"/>
    <col min="16107" max="16114" width="10.875" style="48" customWidth="1"/>
    <col min="16115" max="16115" width="4.375" style="48" customWidth="1"/>
    <col min="16116" max="16116" width="5.25" style="48" customWidth="1"/>
    <col min="16117" max="16117" width="25.375" style="48" customWidth="1"/>
    <col min="16118" max="16125" width="10.875" style="48" customWidth="1"/>
    <col min="16126" max="16126" width="4.375" style="48" customWidth="1"/>
    <col min="16127" max="16127" width="5.25" style="48" customWidth="1"/>
    <col min="16128" max="16128" width="25.375" style="48" customWidth="1"/>
    <col min="16129" max="16136" width="10.875" style="48" customWidth="1"/>
    <col min="16137" max="16384" width="9" style="48"/>
  </cols>
  <sheetData>
    <row r="1" spans="1:8" ht="34.5" customHeight="1">
      <c r="A1" s="77" t="s">
        <v>48</v>
      </c>
      <c r="B1" s="77"/>
      <c r="C1" s="77"/>
      <c r="D1" s="77"/>
      <c r="E1" s="77"/>
      <c r="F1" s="77"/>
      <c r="G1" s="77"/>
      <c r="H1" s="77"/>
    </row>
    <row r="2" spans="1:8" ht="28.5" customHeight="1">
      <c r="A2" s="86" t="s">
        <v>77</v>
      </c>
      <c r="B2" s="86"/>
      <c r="C2" s="86"/>
      <c r="D2" s="49"/>
      <c r="E2" s="49"/>
      <c r="F2" s="49"/>
      <c r="G2" s="78" t="s">
        <v>73</v>
      </c>
      <c r="H2" s="78"/>
    </row>
    <row r="3" spans="1:8" ht="24.95" customHeight="1">
      <c r="A3" s="83" t="s">
        <v>50</v>
      </c>
      <c r="B3" s="83" t="s">
        <v>51</v>
      </c>
      <c r="C3" s="83" t="s">
        <v>52</v>
      </c>
      <c r="D3" s="85" t="s">
        <v>53</v>
      </c>
      <c r="E3" s="85"/>
      <c r="F3" s="85"/>
      <c r="G3" s="85"/>
      <c r="H3" s="85"/>
    </row>
    <row r="4" spans="1:8" ht="44.25" customHeight="1">
      <c r="A4" s="84"/>
      <c r="B4" s="84"/>
      <c r="C4" s="84"/>
      <c r="D4" s="52" t="s">
        <v>78</v>
      </c>
      <c r="E4" s="53" t="s">
        <v>79</v>
      </c>
      <c r="F4" s="53" t="s">
        <v>80</v>
      </c>
      <c r="G4" s="53" t="s">
        <v>81</v>
      </c>
      <c r="H4" s="54" t="s">
        <v>76</v>
      </c>
    </row>
    <row r="5" spans="1:8" s="50" customFormat="1" ht="28.5" customHeight="1">
      <c r="A5" s="55">
        <v>1</v>
      </c>
      <c r="B5" s="55">
        <v>100</v>
      </c>
      <c r="C5" s="55" t="s">
        <v>54</v>
      </c>
      <c r="D5" s="56">
        <f>京拉线护栏修复!F19</f>
        <v>0</v>
      </c>
      <c r="E5" s="56">
        <f>' 鲁家滩水库一桥'!F29</f>
        <v>0</v>
      </c>
      <c r="F5" s="56">
        <f>' 鲁家滩水库二桥'!F29</f>
        <v>0</v>
      </c>
      <c r="G5" s="56">
        <f>' 鲁家山经济园一桥'!F29</f>
        <v>0</v>
      </c>
      <c r="H5" s="57">
        <f>SUM(D5:G5)</f>
        <v>0</v>
      </c>
    </row>
    <row r="6" spans="1:8" s="50" customFormat="1" ht="28.5" customHeight="1">
      <c r="A6" s="55">
        <v>2</v>
      </c>
      <c r="B6" s="55">
        <v>200</v>
      </c>
      <c r="C6" s="55" t="s">
        <v>55</v>
      </c>
      <c r="D6" s="56"/>
      <c r="E6" s="56">
        <f>' 鲁家滩水库一桥'!F30</f>
        <v>0</v>
      </c>
      <c r="F6" s="56">
        <f>' 鲁家滩水库二桥'!F30</f>
        <v>0</v>
      </c>
      <c r="G6" s="56">
        <f>' 鲁家山经济园一桥'!F30</f>
        <v>0</v>
      </c>
      <c r="H6" s="57">
        <f t="shared" ref="H6:H17" si="0">SUM(D6:G6)</f>
        <v>0</v>
      </c>
    </row>
    <row r="7" spans="1:8" s="50" customFormat="1" ht="28.5" customHeight="1">
      <c r="A7" s="55">
        <v>3</v>
      </c>
      <c r="B7" s="55">
        <v>300</v>
      </c>
      <c r="C7" s="55" t="s">
        <v>56</v>
      </c>
      <c r="D7" s="56"/>
      <c r="E7" s="56"/>
      <c r="F7" s="56"/>
      <c r="G7" s="56"/>
      <c r="H7" s="57"/>
    </row>
    <row r="8" spans="1:8" s="50" customFormat="1" ht="28.5" customHeight="1">
      <c r="A8" s="55">
        <v>4</v>
      </c>
      <c r="B8" s="55">
        <v>400</v>
      </c>
      <c r="C8" s="55" t="s">
        <v>57</v>
      </c>
      <c r="D8" s="56"/>
      <c r="E8" s="56"/>
      <c r="F8" s="56"/>
      <c r="G8" s="56"/>
      <c r="H8" s="57"/>
    </row>
    <row r="9" spans="1:8" s="50" customFormat="1" ht="28.5" customHeight="1">
      <c r="A9" s="55">
        <v>5</v>
      </c>
      <c r="B9" s="55">
        <v>500</v>
      </c>
      <c r="C9" s="55" t="s">
        <v>58</v>
      </c>
      <c r="D9" s="56"/>
      <c r="E9" s="56"/>
      <c r="F9" s="56"/>
      <c r="G9" s="56"/>
      <c r="H9" s="57"/>
    </row>
    <row r="10" spans="1:8" s="50" customFormat="1" ht="28.5" customHeight="1">
      <c r="A10" s="55">
        <v>6</v>
      </c>
      <c r="B10" s="55">
        <v>600</v>
      </c>
      <c r="C10" s="55" t="s">
        <v>59</v>
      </c>
      <c r="D10" s="56">
        <f>京拉线护栏修复!F24</f>
        <v>0</v>
      </c>
      <c r="E10" s="56"/>
      <c r="F10" s="56"/>
      <c r="G10" s="56"/>
      <c r="H10" s="57">
        <f t="shared" si="0"/>
        <v>0</v>
      </c>
    </row>
    <row r="11" spans="1:8" s="50" customFormat="1" ht="28.5" customHeight="1">
      <c r="A11" s="55">
        <v>7</v>
      </c>
      <c r="B11" s="55">
        <v>700</v>
      </c>
      <c r="C11" s="55" t="s">
        <v>60</v>
      </c>
      <c r="D11" s="56"/>
      <c r="E11" s="56"/>
      <c r="F11" s="56"/>
      <c r="G11" s="56"/>
      <c r="H11" s="57"/>
    </row>
    <row r="12" spans="1:8" s="50" customFormat="1" ht="28.5" customHeight="1">
      <c r="A12" s="55">
        <v>8</v>
      </c>
      <c r="B12" s="82" t="s">
        <v>61</v>
      </c>
      <c r="C12" s="82"/>
      <c r="D12" s="56">
        <f>京拉线护栏修复!F26</f>
        <v>0</v>
      </c>
      <c r="E12" s="56">
        <f>' 鲁家滩水库一桥'!F36</f>
        <v>0</v>
      </c>
      <c r="F12" s="56">
        <f>' 鲁家滩水库二桥'!F36</f>
        <v>0</v>
      </c>
      <c r="G12" s="56">
        <f>' 鲁家山经济园一桥'!F36</f>
        <v>0</v>
      </c>
      <c r="H12" s="57">
        <f t="shared" si="0"/>
        <v>0</v>
      </c>
    </row>
    <row r="13" spans="1:8" s="50" customFormat="1" ht="35.1" customHeight="1">
      <c r="A13" s="55">
        <v>9</v>
      </c>
      <c r="B13" s="82" t="s">
        <v>62</v>
      </c>
      <c r="C13" s="82"/>
      <c r="D13" s="56"/>
      <c r="E13" s="56"/>
      <c r="F13" s="56"/>
      <c r="G13" s="56"/>
      <c r="H13" s="57"/>
    </row>
    <row r="14" spans="1:8" s="50" customFormat="1" ht="35.1" customHeight="1">
      <c r="A14" s="55">
        <v>10</v>
      </c>
      <c r="B14" s="82" t="s">
        <v>63</v>
      </c>
      <c r="C14" s="82"/>
      <c r="D14" s="56">
        <f>京拉线护栏修复!F28</f>
        <v>352</v>
      </c>
      <c r="E14" s="56">
        <f>' 鲁家滩水库一桥'!F38</f>
        <v>26839</v>
      </c>
      <c r="F14" s="56">
        <f>' 鲁家滩水库二桥'!F38</f>
        <v>26069</v>
      </c>
      <c r="G14" s="56">
        <f>' 鲁家山经济园一桥'!F38</f>
        <v>26959</v>
      </c>
      <c r="H14" s="57">
        <f t="shared" si="0"/>
        <v>80219</v>
      </c>
    </row>
    <row r="15" spans="1:8" s="50" customFormat="1" ht="43.5" customHeight="1">
      <c r="A15" s="55">
        <v>11</v>
      </c>
      <c r="B15" s="82" t="s">
        <v>86</v>
      </c>
      <c r="C15" s="82"/>
      <c r="D15" s="56">
        <f>京拉线护栏修复!F29</f>
        <v>-352</v>
      </c>
      <c r="E15" s="56">
        <f>' 鲁家滩水库一桥'!F39</f>
        <v>-26839</v>
      </c>
      <c r="F15" s="56">
        <f>' 鲁家滩水库二桥'!F39</f>
        <v>-26069</v>
      </c>
      <c r="G15" s="56">
        <f>' 鲁家山经济园一桥'!F39</f>
        <v>-26959</v>
      </c>
      <c r="H15" s="57">
        <f t="shared" si="0"/>
        <v>-80219</v>
      </c>
    </row>
    <row r="16" spans="1:8" s="50" customFormat="1" ht="35.1" customHeight="1">
      <c r="A16" s="55">
        <v>12</v>
      </c>
      <c r="B16" s="80" t="s">
        <v>74</v>
      </c>
      <c r="C16" s="81"/>
      <c r="D16" s="56">
        <f>京拉线护栏修复!F30</f>
        <v>-11</v>
      </c>
      <c r="E16" s="56">
        <f>' 鲁家滩水库一桥'!F40</f>
        <v>-805</v>
      </c>
      <c r="F16" s="56">
        <f>' 鲁家滩水库二桥'!F40</f>
        <v>-782</v>
      </c>
      <c r="G16" s="56">
        <f>' 鲁家山经济园一桥'!F40</f>
        <v>-809</v>
      </c>
      <c r="H16" s="57">
        <f t="shared" si="0"/>
        <v>-2407</v>
      </c>
    </row>
    <row r="17" spans="1:8" s="50" customFormat="1" ht="35.1" customHeight="1">
      <c r="A17" s="55">
        <v>13</v>
      </c>
      <c r="B17" s="80" t="s">
        <v>75</v>
      </c>
      <c r="C17" s="81"/>
      <c r="D17" s="56">
        <f>京拉线护栏修复!F31</f>
        <v>-11</v>
      </c>
      <c r="E17" s="56">
        <f>' 鲁家滩水库一桥'!F41</f>
        <v>-805</v>
      </c>
      <c r="F17" s="56">
        <f>' 鲁家滩水库二桥'!F41</f>
        <v>-782</v>
      </c>
      <c r="G17" s="56">
        <f>' 鲁家山经济园一桥'!F41</f>
        <v>-809</v>
      </c>
      <c r="H17" s="57">
        <f t="shared" si="0"/>
        <v>-2407</v>
      </c>
    </row>
    <row r="18" spans="1:8" ht="30" customHeight="1">
      <c r="A18" s="79"/>
      <c r="B18" s="79"/>
      <c r="C18" s="79"/>
      <c r="D18" s="79"/>
      <c r="E18" s="79"/>
      <c r="F18" s="79"/>
      <c r="G18" s="79"/>
      <c r="H18" s="79"/>
    </row>
    <row r="19" spans="1:8">
      <c r="A19" s="51"/>
      <c r="B19" s="51"/>
      <c r="C19" s="51"/>
      <c r="D19" s="51"/>
      <c r="E19" s="51"/>
    </row>
    <row r="20" spans="1:8">
      <c r="A20" s="51"/>
      <c r="B20" s="51"/>
      <c r="C20" s="51"/>
      <c r="D20" s="51"/>
      <c r="E20" s="51"/>
    </row>
    <row r="21" spans="1:8">
      <c r="A21" s="51"/>
      <c r="B21" s="51"/>
      <c r="C21" s="51"/>
      <c r="D21" s="51"/>
      <c r="E21" s="51"/>
    </row>
    <row r="22" spans="1:8">
      <c r="A22" s="51"/>
      <c r="B22" s="51"/>
      <c r="C22" s="51"/>
      <c r="D22" s="51"/>
      <c r="E22" s="51"/>
    </row>
    <row r="23" spans="1:8">
      <c r="A23" s="51"/>
      <c r="B23" s="51"/>
      <c r="C23" s="51"/>
      <c r="D23" s="51"/>
      <c r="E23" s="51"/>
    </row>
    <row r="24" spans="1:8">
      <c r="A24" s="51"/>
      <c r="B24" s="51"/>
      <c r="C24" s="51"/>
      <c r="D24" s="51"/>
      <c r="E24" s="51"/>
    </row>
    <row r="25" spans="1:8">
      <c r="A25" s="51"/>
      <c r="B25" s="51"/>
      <c r="C25" s="51"/>
      <c r="D25" s="51"/>
      <c r="E25" s="51"/>
    </row>
    <row r="26" spans="1:8">
      <c r="A26" s="51"/>
      <c r="B26" s="51"/>
      <c r="C26" s="51"/>
      <c r="D26" s="51"/>
      <c r="E26" s="51"/>
    </row>
    <row r="27" spans="1:8">
      <c r="A27" s="51"/>
      <c r="B27" s="51"/>
      <c r="C27" s="51"/>
      <c r="D27" s="51"/>
      <c r="E27" s="51"/>
    </row>
    <row r="28" spans="1:8">
      <c r="A28" s="51"/>
      <c r="B28" s="51"/>
      <c r="C28" s="51"/>
      <c r="D28" s="51"/>
      <c r="E28" s="51"/>
    </row>
    <row r="29" spans="1:8">
      <c r="A29" s="51"/>
      <c r="B29" s="51"/>
      <c r="C29" s="51"/>
      <c r="D29" s="51"/>
      <c r="E29" s="51"/>
    </row>
    <row r="30" spans="1:8">
      <c r="A30" s="51"/>
      <c r="B30" s="51"/>
      <c r="C30" s="51"/>
      <c r="D30" s="51"/>
      <c r="E30" s="51"/>
    </row>
    <row r="31" spans="1:8">
      <c r="A31" s="51"/>
      <c r="B31" s="51"/>
      <c r="C31" s="51"/>
      <c r="D31" s="51"/>
      <c r="E31" s="51"/>
    </row>
    <row r="32" spans="1:8">
      <c r="A32" s="51"/>
      <c r="B32" s="51"/>
      <c r="C32" s="51"/>
      <c r="D32" s="51"/>
      <c r="E32" s="51"/>
    </row>
    <row r="33" spans="1:5">
      <c r="A33" s="51"/>
      <c r="B33" s="51"/>
      <c r="C33" s="51"/>
      <c r="D33" s="51"/>
      <c r="E33" s="51"/>
    </row>
    <row r="34" spans="1:5">
      <c r="A34" s="51"/>
      <c r="B34" s="51"/>
      <c r="C34" s="51"/>
      <c r="D34" s="51"/>
      <c r="E34" s="51"/>
    </row>
    <row r="35" spans="1:5">
      <c r="A35" s="51"/>
      <c r="B35" s="51"/>
      <c r="C35" s="51"/>
      <c r="D35" s="51"/>
      <c r="E35" s="51"/>
    </row>
    <row r="36" spans="1:5">
      <c r="A36" s="51"/>
      <c r="B36" s="51"/>
      <c r="C36" s="51"/>
      <c r="D36" s="51"/>
      <c r="E36" s="51"/>
    </row>
    <row r="37" spans="1:5">
      <c r="A37" s="51"/>
      <c r="B37" s="51"/>
      <c r="C37" s="51"/>
      <c r="D37" s="51"/>
      <c r="E37" s="51"/>
    </row>
    <row r="38" spans="1:5">
      <c r="A38" s="51"/>
      <c r="B38" s="51"/>
      <c r="C38" s="51"/>
      <c r="D38" s="51"/>
      <c r="E38" s="51"/>
    </row>
    <row r="39" spans="1:5">
      <c r="A39" s="51"/>
      <c r="B39" s="51"/>
      <c r="C39" s="51"/>
      <c r="D39" s="51"/>
      <c r="E39" s="51"/>
    </row>
    <row r="40" spans="1:5">
      <c r="A40" s="51"/>
      <c r="B40" s="51"/>
      <c r="C40" s="51"/>
      <c r="D40" s="51"/>
      <c r="E40" s="51"/>
    </row>
    <row r="41" spans="1:5">
      <c r="A41" s="51"/>
      <c r="B41" s="51"/>
      <c r="C41" s="51"/>
      <c r="D41" s="51"/>
      <c r="E41" s="51"/>
    </row>
    <row r="42" spans="1:5">
      <c r="A42" s="51"/>
      <c r="B42" s="51"/>
      <c r="C42" s="51"/>
      <c r="D42" s="51"/>
      <c r="E42" s="51"/>
    </row>
    <row r="43" spans="1:5">
      <c r="A43" s="51"/>
      <c r="B43" s="51"/>
      <c r="C43" s="51"/>
      <c r="D43" s="51"/>
      <c r="E43" s="51"/>
    </row>
  </sheetData>
  <sheetProtection password="E0E8" sheet="1" objects="1" scenarios="1"/>
  <mergeCells count="14">
    <mergeCell ref="A1:H1"/>
    <mergeCell ref="G2:H2"/>
    <mergeCell ref="A18:H18"/>
    <mergeCell ref="B17:C17"/>
    <mergeCell ref="B16:C16"/>
    <mergeCell ref="B15:C15"/>
    <mergeCell ref="B14:C14"/>
    <mergeCell ref="B13:C13"/>
    <mergeCell ref="B12:C12"/>
    <mergeCell ref="A3:A4"/>
    <mergeCell ref="B3:B4"/>
    <mergeCell ref="C3:C4"/>
    <mergeCell ref="D3:H3"/>
    <mergeCell ref="A2:C2"/>
  </mergeCells>
  <phoneticPr fontId="16" type="noConversion"/>
  <printOptions horizontalCentered="1"/>
  <pageMargins left="0.59055118110236227" right="0.59055118110236227" top="0.74803149606299213" bottom="1.5748031496062993" header="0.47244094488188981" footer="1.1811023622047245"/>
  <pageSetup paperSize="9" orientation="portrait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京拉线护栏修复</vt:lpstr>
      <vt:lpstr> 鲁家滩水库一桥</vt:lpstr>
      <vt:lpstr> 鲁家滩水库二桥</vt:lpstr>
      <vt:lpstr> 鲁家山经济园一桥</vt:lpstr>
      <vt:lpstr>汇总表</vt:lpstr>
      <vt:lpstr>' 鲁家山经济园一桥'!Print_Area</vt:lpstr>
      <vt:lpstr>' 鲁家滩水库二桥'!Print_Area</vt:lpstr>
      <vt:lpstr>' 鲁家滩水库一桥'!Print_Area</vt:lpstr>
      <vt:lpstr>汇总表!Print_Area</vt:lpstr>
      <vt:lpstr>京拉线护栏修复!Print_Area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张文成</cp:lastModifiedBy>
  <cp:lastPrinted>2017-02-04T00:31:24Z</cp:lastPrinted>
  <dcterms:created xsi:type="dcterms:W3CDTF">2006-09-13T11:21:00Z</dcterms:created>
  <dcterms:modified xsi:type="dcterms:W3CDTF">2017-02-04T00:31:57Z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KSOReadingLayout">
    <vt:bool>true</vt:bool>
  </property>
</Properties>
</file>