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8970" tabRatio="908" activeTab="0"/>
  </bookViews>
  <sheets>
    <sheet name="第100章（S2-1）" sheetId="1" r:id="rId1"/>
    <sheet name="第400章（S2-1）" sheetId="2" r:id="rId2"/>
    <sheet name="第100章（S2-2)" sheetId="3" r:id="rId3"/>
    <sheet name="第400章（S2-2)" sheetId="4" r:id="rId4"/>
    <sheet name="汇总表（S2）" sheetId="5" r:id="rId5"/>
  </sheets>
  <definedNames>
    <definedName name="_xlnm.Print_Titles" localSheetId="1">'第400章（S2-1）'!$1:$4</definedName>
    <definedName name="_xlnm.Print_Titles" localSheetId="3">'第400章（S2-2)'!$1:$4</definedName>
  </definedNames>
  <calcPr fullCalcOnLoad="1"/>
</workbook>
</file>

<file path=xl/sharedStrings.xml><?xml version="1.0" encoding="utf-8"?>
<sst xmlns="http://schemas.openxmlformats.org/spreadsheetml/2006/main" count="186" uniqueCount="84">
  <si>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</si>
  <si>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</si>
  <si>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</si>
  <si>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</si>
  <si>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</si>
  <si>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</si>
  <si>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</si>
  <si>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</si>
  <si>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</si>
  <si>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</si>
  <si>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</si>
  <si>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</si>
  <si>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</si>
  <si>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</si>
  <si>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</si>
  <si>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</si>
  <si>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</si>
  <si>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</si>
  <si>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</si>
  <si>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</si>
  <si>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</si>
  <si>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</si>
  <si>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</si>
  <si>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</si>
  <si>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</si>
  <si>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</si>
  <si>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</si>
  <si>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</si>
  <si>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>m2</t>
  </si>
  <si>
    <t>施工环保费</t>
  </si>
  <si>
    <t>102-3</t>
  </si>
  <si>
    <t>m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</si>
  <si>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</si>
  <si>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</si>
  <si>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</si>
  <si>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</si>
  <si>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投标价（8+12=13）</t>
  </si>
  <si>
    <t>竣工文件</t>
  </si>
  <si>
    <t>103-1</t>
  </si>
  <si>
    <t/>
  </si>
  <si>
    <t>-a</t>
  </si>
  <si>
    <t>-b</t>
  </si>
  <si>
    <t>-c</t>
  </si>
  <si>
    <t>-d</t>
  </si>
  <si>
    <t>m3</t>
  </si>
  <si>
    <t>410-8</t>
  </si>
  <si>
    <t>临时道路修建、养护与拆除（含交通导改）</t>
  </si>
  <si>
    <t>桥梁结构维修</t>
  </si>
  <si>
    <t>缺损修补－环氧砂浆</t>
  </si>
  <si>
    <t>混凝土表面裂缝封闭</t>
  </si>
  <si>
    <t>混凝土表面裂缝灌缝</t>
  </si>
  <si>
    <t>混凝土表面清理、涂装</t>
  </si>
  <si>
    <t>-e</t>
  </si>
  <si>
    <t>梁底清理、喷射混凝土修补</t>
  </si>
  <si>
    <t>416-6</t>
  </si>
  <si>
    <t>支座清理加固</t>
  </si>
  <si>
    <t>支座清理、垫套箍钢板</t>
  </si>
  <si>
    <t>个</t>
  </si>
  <si>
    <t>417-5</t>
  </si>
  <si>
    <t>伸缩缝维修加固</t>
  </si>
  <si>
    <t>伸缩缝清理</t>
  </si>
  <si>
    <t>更换型钢伸缩缝</t>
  </si>
  <si>
    <t>清单    第100章   总则</t>
  </si>
  <si>
    <t>清单     第400章  桥梁、涵洞</t>
  </si>
  <si>
    <t>清单     第100章   总则</t>
  </si>
  <si>
    <t>李庄通道桥维修及K17+970伸缩缝更换</t>
  </si>
  <si>
    <t>潮白河桥维修及河底铺砌</t>
  </si>
  <si>
    <r>
      <t>按上项（11）金额的</t>
    </r>
    <r>
      <rPr>
        <sz val="12"/>
        <rFont val="宋体"/>
        <family val="0"/>
      </rPr>
      <t>3</t>
    </r>
    <r>
      <rPr>
        <sz val="12"/>
        <rFont val="宋体"/>
        <family val="0"/>
      </rPr>
      <t>%作为不可预见因素的暂定金额</t>
    </r>
  </si>
  <si>
    <t>413-2</t>
  </si>
  <si>
    <t>浆砌块石</t>
  </si>
  <si>
    <t>浆砌块石护砌</t>
  </si>
  <si>
    <t>415-4</t>
  </si>
  <si>
    <t>桥面排水维修</t>
  </si>
  <si>
    <t>更换铸铁泄水口</t>
  </si>
  <si>
    <t>套</t>
  </si>
  <si>
    <t>更换排水管 PVC管</t>
  </si>
  <si>
    <t>支座清理、垫钢板</t>
  </si>
  <si>
    <t>抗震锚栓修复</t>
  </si>
  <si>
    <t>金额合计（元）</t>
  </si>
  <si>
    <t>2015年京平高速公路第一批养护工程-桥梁维修整治工程－李庄通道桥维修及K17+970伸缩缝更换</t>
  </si>
  <si>
    <t>清单   第100章 合计   人民币</t>
  </si>
  <si>
    <t>清单   第400章 合计   人民币</t>
  </si>
  <si>
    <t>2015年京平高速公路第一批养护工程-桥梁维修整治工程－潮白河桥维修及河底铺砌</t>
  </si>
  <si>
    <t>清单     第100章 合计   人民币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</si>
</sst>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000"/>
    <numFmt numFmtId="185" formatCode="0.000_);[Red]\(0.000\)"/>
    <numFmt numFmtId="186" formatCode="0.0000_);[Red]\(0.0000\)"/>
    <numFmt numFmtId="187" formatCode="0.0_);[Red]\(0.0\)"/>
    <numFmt numFmtId="188" formatCode="0_);[Red]\(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"/>
    <numFmt numFmtId="194" formatCode="0.00_ \&gt;\=\5\2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indexed="8"/>
      <name val="Calibri"/>
      <family val="0"/>
    </font>
    <font>
      <b/>
      <sz val="18"/>
      <name val="Calibri"/>
      <family val="0"/>
    </font>
    <font>
      <b/>
      <sz val="14"/>
      <name val="Calibri"/>
      <family val="0"/>
    </font>
    <font>
      <u val="single"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42" applyFill="1">
      <alignment vertical="center"/>
      <protection/>
    </xf>
    <xf numFmtId="0" fontId="48" fillId="0" borderId="0" xfId="0" applyFont="1" applyFill="1" applyAlignment="1">
      <alignment vertical="center"/>
    </xf>
    <xf numFmtId="0" fontId="0" fillId="0" borderId="0" xfId="42" applyFont="1" applyFill="1">
      <alignment vertical="center"/>
      <protection/>
    </xf>
    <xf numFmtId="0" fontId="4" fillId="0" borderId="10" xfId="42" applyFont="1" applyFill="1" applyBorder="1" applyAlignment="1">
      <alignment horizontal="center" vertical="center"/>
      <protection/>
    </xf>
    <xf numFmtId="0" fontId="0" fillId="0" borderId="10" xfId="42" applyFont="1" applyFill="1" applyBorder="1" applyAlignment="1">
      <alignment horizontal="center" vertical="center"/>
      <protection/>
    </xf>
    <xf numFmtId="0" fontId="48" fillId="0" borderId="0" xfId="0" applyFont="1" applyFill="1" applyAlignment="1">
      <alignment vertical="center"/>
    </xf>
    <xf numFmtId="49" fontId="48" fillId="0" borderId="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shrinkToFit="1"/>
    </xf>
    <xf numFmtId="177" fontId="48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8" fillId="0" borderId="10" xfId="0" applyFont="1" applyFill="1" applyBorder="1" applyAlignment="1">
      <alignment horizontal="center" vertical="center" shrinkToFit="1"/>
    </xf>
    <xf numFmtId="49" fontId="48" fillId="0" borderId="0" xfId="0" applyNumberFormat="1" applyFont="1" applyFill="1" applyAlignment="1">
      <alignment vertical="center"/>
    </xf>
    <xf numFmtId="0" fontId="48" fillId="0" borderId="0" xfId="0" applyNumberFormat="1" applyFont="1" applyFill="1" applyAlignment="1">
      <alignment horizontal="center" vertical="center" shrinkToFit="1"/>
    </xf>
    <xf numFmtId="0" fontId="48" fillId="0" borderId="0" xfId="0" applyFont="1" applyFill="1" applyAlignment="1">
      <alignment vertical="center" shrinkToFit="1"/>
    </xf>
    <xf numFmtId="177" fontId="50" fillId="0" borderId="10" xfId="0" applyNumberFormat="1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 shrinkToFit="1"/>
    </xf>
    <xf numFmtId="177" fontId="48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8" fillId="0" borderId="0" xfId="0" applyFont="1" applyFill="1" applyAlignment="1">
      <alignment vertical="center"/>
    </xf>
    <xf numFmtId="0" fontId="48" fillId="0" borderId="10" xfId="0" applyNumberFormat="1" applyFont="1" applyFill="1" applyBorder="1" applyAlignment="1">
      <alignment horizontal="center" vertical="center" shrinkToFit="1"/>
    </xf>
    <xf numFmtId="0" fontId="4" fillId="0" borderId="11" xfId="42" applyFont="1" applyFill="1" applyBorder="1" applyAlignment="1">
      <alignment horizontal="center" vertical="center" wrapText="1"/>
      <protection/>
    </xf>
    <xf numFmtId="0" fontId="6" fillId="0" borderId="11" xfId="42" applyFont="1" applyFill="1" applyBorder="1" applyAlignment="1">
      <alignment horizontal="center" vertical="center" wrapText="1"/>
      <protection/>
    </xf>
    <xf numFmtId="0" fontId="7" fillId="0" borderId="11" xfId="42" applyFont="1" applyFill="1" applyBorder="1" applyAlignment="1">
      <alignment horizontal="center" vertical="center" wrapText="1"/>
      <protection/>
    </xf>
    <xf numFmtId="0" fontId="51" fillId="0" borderId="0" xfId="0" applyFont="1" applyFill="1" applyAlignment="1">
      <alignment horizontal="center" vertical="center"/>
    </xf>
    <xf numFmtId="0" fontId="48" fillId="0" borderId="12" xfId="0" applyFont="1" applyFill="1" applyBorder="1" applyAlignment="1">
      <alignment horizontal="left" vertical="center" wrapText="1" shrinkToFit="1"/>
    </xf>
    <xf numFmtId="0" fontId="48" fillId="0" borderId="12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right" vertical="center"/>
    </xf>
    <xf numFmtId="177" fontId="53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8" fillId="0" borderId="12" xfId="0" applyFont="1" applyFill="1" applyBorder="1" applyAlignment="1" applyProtection="1">
      <alignment horizontal="left" vertical="center" wrapText="1" shrinkToFit="1"/>
      <protection hidden="1"/>
    </xf>
    <xf numFmtId="0" fontId="48" fillId="0" borderId="0" xfId="0" applyFont="1" applyFill="1" applyBorder="1" applyAlignment="1">
      <alignment horizontal="center" vertical="center" shrinkToFit="1"/>
    </xf>
    <xf numFmtId="0" fontId="0" fillId="0" borderId="10" xfId="42" applyFont="1" applyFill="1" applyBorder="1" applyAlignment="1">
      <alignment horizontal="center" vertical="center" wrapText="1"/>
      <protection/>
    </xf>
    <xf numFmtId="0" fontId="0" fillId="0" borderId="10" xfId="42" applyFont="1" applyFill="1" applyBorder="1" applyAlignment="1">
      <alignment horizontal="center" vertical="center" wrapText="1"/>
      <protection/>
    </xf>
    <xf numFmtId="0" fontId="5" fillId="0" borderId="0" xfId="42" applyFont="1" applyFill="1" applyAlignment="1">
      <alignment horizontal="center" vertical="center"/>
      <protection/>
    </xf>
    <xf numFmtId="0" fontId="0" fillId="0" borderId="13" xfId="42" applyFont="1" applyFill="1" applyBorder="1" applyAlignment="1">
      <alignment horizontal="center" vertical="center" wrapText="1"/>
      <protection/>
    </xf>
    <xf numFmtId="0" fontId="0" fillId="0" borderId="14" xfId="42" applyFont="1" applyFill="1" applyBorder="1" applyAlignment="1">
      <alignment horizontal="center" vertical="center" wrapText="1"/>
      <protection/>
    </xf>
    <xf numFmtId="0" fontId="48" fillId="0" borderId="12" xfId="0" applyFont="1" applyFill="1" applyBorder="1" applyAlignment="1">
      <alignment vertical="center"/>
    </xf>
    <xf numFmtId="177" fontId="0" fillId="0" borderId="10" xfId="42" applyNumberFormat="1" applyFont="1" applyFill="1" applyBorder="1" applyAlignment="1" applyProtection="1">
      <alignment horizontal="center" vertical="center" shrinkToFit="1"/>
      <protection hidden="1"/>
    </xf>
    <xf numFmtId="177" fontId="4" fillId="0" borderId="10" xfId="42" applyNumberFormat="1" applyFont="1" applyFill="1" applyBorder="1" applyAlignment="1" applyProtection="1">
      <alignment horizontal="center" vertical="center" shrinkToFit="1"/>
      <protection hidden="1"/>
    </xf>
    <xf numFmtId="177" fontId="0" fillId="0" borderId="14" xfId="42" applyNumberFormat="1" applyFont="1" applyFill="1" applyBorder="1" applyAlignment="1" applyProtection="1">
      <alignment horizontal="center" vertical="center" shrinkToFit="1"/>
      <protection hidden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G10" sqref="G10"/>
    </sheetView>
  </sheetViews>
  <sheetFormatPr defaultColWidth="9.00390625" defaultRowHeight="14.25"/>
  <cols>
    <col min="1" max="1" width="8.875" style="6" customWidth="1"/>
    <col min="2" max="2" width="29.25390625" style="6" customWidth="1"/>
    <col min="3" max="3" width="8.00390625" style="6" customWidth="1"/>
    <col min="4" max="4" width="9.125" style="6" customWidth="1"/>
    <col min="5" max="5" width="11.50390625" style="6" customWidth="1"/>
    <col min="6" max="6" width="12.375" style="6" customWidth="1"/>
    <col min="7" max="16384" width="9.00390625" style="6" customWidth="1"/>
  </cols>
  <sheetData>
    <row r="1" spans="1:6" ht="43.5" customHeight="1">
      <c r="A1" s="36" t="s">
        <v>0</v>
      </c>
      <c r="B1" s="36"/>
      <c r="C1" s="36"/>
      <c r="D1" s="36"/>
      <c r="E1" s="36"/>
      <c r="F1" s="36"/>
    </row>
    <row r="2" spans="1:6" ht="54.75" customHeight="1">
      <c r="A2" s="6" t="s">
        <v>18</v>
      </c>
      <c r="B2" s="37" t="s">
        <v>79</v>
      </c>
      <c r="C2" s="37"/>
      <c r="D2" s="37"/>
      <c r="E2" s="38" t="s">
        <v>5</v>
      </c>
      <c r="F2" s="38"/>
    </row>
    <row r="3" spans="1:6" ht="41.25" customHeight="1">
      <c r="A3" s="39" t="s">
        <v>62</v>
      </c>
      <c r="B3" s="39"/>
      <c r="C3" s="39"/>
      <c r="D3" s="39"/>
      <c r="E3" s="39"/>
      <c r="F3" s="39"/>
    </row>
    <row r="4" spans="1:6" ht="41.25" customHeight="1">
      <c r="A4" s="9" t="s">
        <v>20</v>
      </c>
      <c r="B4" s="9" t="s">
        <v>21</v>
      </c>
      <c r="C4" s="9" t="s">
        <v>1</v>
      </c>
      <c r="D4" s="9" t="s">
        <v>2</v>
      </c>
      <c r="E4" s="9" t="s">
        <v>3</v>
      </c>
      <c r="F4" s="9" t="s">
        <v>4</v>
      </c>
    </row>
    <row r="5" spans="1:6" ht="41.25" customHeight="1">
      <c r="A5" s="25" t="s">
        <v>22</v>
      </c>
      <c r="B5" s="26" t="s">
        <v>37</v>
      </c>
      <c r="C5" s="25" t="s">
        <v>23</v>
      </c>
      <c r="D5" s="25">
        <v>1</v>
      </c>
      <c r="E5" s="17"/>
      <c r="F5" s="30">
        <f>ROUND(D5*E5,0)</f>
        <v>0</v>
      </c>
    </row>
    <row r="6" spans="1:6" ht="41.25" customHeight="1">
      <c r="A6" s="25" t="s">
        <v>27</v>
      </c>
      <c r="B6" s="26" t="s">
        <v>29</v>
      </c>
      <c r="C6" s="25" t="s">
        <v>23</v>
      </c>
      <c r="D6" s="25">
        <v>1</v>
      </c>
      <c r="E6" s="17"/>
      <c r="F6" s="30">
        <f>ROUND(D6*E6,0)</f>
        <v>0</v>
      </c>
    </row>
    <row r="7" spans="1:6" ht="41.25" customHeight="1">
      <c r="A7" s="25" t="s">
        <v>30</v>
      </c>
      <c r="B7" s="26" t="s">
        <v>24</v>
      </c>
      <c r="C7" s="25" t="s">
        <v>23</v>
      </c>
      <c r="D7" s="25">
        <v>1</v>
      </c>
      <c r="E7" s="17"/>
      <c r="F7" s="30">
        <f>ROUND(D7*E7,0)</f>
        <v>0</v>
      </c>
    </row>
    <row r="8" spans="1:6" ht="41.25" customHeight="1">
      <c r="A8" s="25" t="s">
        <v>38</v>
      </c>
      <c r="B8" s="26" t="s">
        <v>46</v>
      </c>
      <c r="C8" s="25" t="s">
        <v>23</v>
      </c>
      <c r="D8" s="25">
        <v>1</v>
      </c>
      <c r="E8" s="17"/>
      <c r="F8" s="30">
        <f>ROUND(D8*E8,0)</f>
        <v>0</v>
      </c>
    </row>
    <row r="9" spans="1:6" ht="41.25" customHeight="1">
      <c r="A9" s="25" t="s">
        <v>25</v>
      </c>
      <c r="B9" s="26" t="s">
        <v>26</v>
      </c>
      <c r="C9" s="25" t="s">
        <v>23</v>
      </c>
      <c r="D9" s="25">
        <v>1</v>
      </c>
      <c r="E9" s="17"/>
      <c r="F9" s="30">
        <f>ROUND(D9*E9,0)</f>
        <v>0</v>
      </c>
    </row>
    <row r="10" spans="1:14" ht="41.25" customHeight="1">
      <c r="A10" s="40" t="s">
        <v>80</v>
      </c>
      <c r="B10" s="40"/>
      <c r="C10" s="40"/>
      <c r="D10" s="41">
        <f>ROUND(SUM(F5:F9),0)</f>
        <v>0</v>
      </c>
      <c r="E10" s="41"/>
      <c r="F10" s="18" t="s">
        <v>19</v>
      </c>
      <c r="G10" s="19"/>
      <c r="H10" s="19"/>
      <c r="I10" s="19"/>
      <c r="J10" s="19"/>
      <c r="K10" s="19"/>
      <c r="L10" s="19"/>
      <c r="M10" s="19"/>
      <c r="N10" s="19"/>
    </row>
    <row r="11" ht="32.25" customHeight="1"/>
    <row r="12" ht="25.5" customHeight="1">
      <c r="A12" s="20"/>
    </row>
  </sheetData>
  <sheetProtection password="FB58" sheet="1"/>
  <protectedRanges>
    <protectedRange sqref="E5:E9" name="区域1"/>
  </protectedRanges>
  <mergeCells count="6">
    <mergeCell ref="A1:F1"/>
    <mergeCell ref="B2:D2"/>
    <mergeCell ref="E2:F2"/>
    <mergeCell ref="A3:F3"/>
    <mergeCell ref="A10:C10"/>
    <mergeCell ref="D10:E10"/>
  </mergeCells>
  <printOptions/>
  <pageMargins left="0.7086614173228347" right="0.7086614173228347" top="0.7480314960629921" bottom="2.75" header="0.31496062992125984" footer="3.43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H18" sqref="H18"/>
    </sheetView>
  </sheetViews>
  <sheetFormatPr defaultColWidth="9.00390625" defaultRowHeight="14.25"/>
  <cols>
    <col min="1" max="1" width="9.50390625" style="14" customWidth="1"/>
    <col min="2" max="2" width="25.875" style="21" customWidth="1"/>
    <col min="3" max="3" width="7.50390625" style="6" customWidth="1"/>
    <col min="4" max="4" width="12.125" style="15" customWidth="1"/>
    <col min="5" max="5" width="10.25390625" style="16" customWidth="1"/>
    <col min="6" max="6" width="14.125" style="16" customWidth="1"/>
    <col min="7" max="7" width="9.00390625" style="6" customWidth="1"/>
    <col min="8" max="8" width="45.00390625" style="6" bestFit="1" customWidth="1"/>
    <col min="9" max="9" width="13.875" style="6" bestFit="1" customWidth="1"/>
    <col min="10" max="16384" width="9.00390625" style="6" customWidth="1"/>
  </cols>
  <sheetData>
    <row r="1" spans="1:6" ht="43.5" customHeight="1">
      <c r="A1" s="36" t="s">
        <v>0</v>
      </c>
      <c r="B1" s="36"/>
      <c r="C1" s="36"/>
      <c r="D1" s="36"/>
      <c r="E1" s="36"/>
      <c r="F1" s="36"/>
    </row>
    <row r="2" spans="1:6" ht="48" customHeight="1">
      <c r="A2" s="7" t="s">
        <v>18</v>
      </c>
      <c r="B2" s="42" t="str">
        <f>'第100章（S2-1）'!B2:D2</f>
        <v>2015年京平高速公路第一批养护工程-桥梁维修整治工程－李庄通道桥维修及K17+970伸缩缝更换</v>
      </c>
      <c r="C2" s="42"/>
      <c r="D2" s="42"/>
      <c r="E2" s="43" t="s">
        <v>6</v>
      </c>
      <c r="F2" s="43"/>
    </row>
    <row r="3" spans="1:6" ht="35.25" customHeight="1">
      <c r="A3" s="39" t="s">
        <v>63</v>
      </c>
      <c r="B3" s="39"/>
      <c r="C3" s="39"/>
      <c r="D3" s="39"/>
      <c r="E3" s="39"/>
      <c r="F3" s="39"/>
    </row>
    <row r="4" spans="1:6" ht="35.25" customHeight="1">
      <c r="A4" s="8" t="s">
        <v>20</v>
      </c>
      <c r="B4" s="9" t="s">
        <v>21</v>
      </c>
      <c r="C4" s="9" t="s">
        <v>1</v>
      </c>
      <c r="D4" s="10" t="s">
        <v>2</v>
      </c>
      <c r="E4" s="11" t="s">
        <v>3</v>
      </c>
      <c r="F4" s="11" t="s">
        <v>4</v>
      </c>
    </row>
    <row r="5" spans="1:6" ht="35.25" customHeight="1">
      <c r="A5" s="22" t="s">
        <v>45</v>
      </c>
      <c r="B5" s="18" t="s">
        <v>47</v>
      </c>
      <c r="C5" s="23" t="s">
        <v>39</v>
      </c>
      <c r="D5" s="24" t="s">
        <v>39</v>
      </c>
      <c r="E5" s="29"/>
      <c r="F5" s="12"/>
    </row>
    <row r="6" spans="1:6" ht="35.25" customHeight="1">
      <c r="A6" s="22" t="s">
        <v>40</v>
      </c>
      <c r="B6" s="18" t="s">
        <v>48</v>
      </c>
      <c r="C6" s="23" t="s">
        <v>44</v>
      </c>
      <c r="D6" s="24">
        <v>2.8</v>
      </c>
      <c r="E6" s="29"/>
      <c r="F6" s="30">
        <f>ROUND(D6*E6,0)</f>
        <v>0</v>
      </c>
    </row>
    <row r="7" spans="1:6" ht="35.25" customHeight="1">
      <c r="A7" s="22" t="s">
        <v>41</v>
      </c>
      <c r="B7" s="18" t="s">
        <v>49</v>
      </c>
      <c r="C7" s="23" t="s">
        <v>31</v>
      </c>
      <c r="D7" s="24">
        <v>400</v>
      </c>
      <c r="E7" s="29"/>
      <c r="F7" s="30">
        <f aca="true" t="shared" si="0" ref="F7:F15">ROUND(D7*E7,0)</f>
        <v>0</v>
      </c>
    </row>
    <row r="8" spans="1:6" ht="35.25" customHeight="1">
      <c r="A8" s="22" t="s">
        <v>42</v>
      </c>
      <c r="B8" s="18" t="s">
        <v>50</v>
      </c>
      <c r="C8" s="23" t="s">
        <v>31</v>
      </c>
      <c r="D8" s="24">
        <v>200</v>
      </c>
      <c r="E8" s="29"/>
      <c r="F8" s="30">
        <f t="shared" si="0"/>
        <v>0</v>
      </c>
    </row>
    <row r="9" spans="1:6" ht="35.25" customHeight="1">
      <c r="A9" s="22" t="s">
        <v>43</v>
      </c>
      <c r="B9" s="18" t="s">
        <v>51</v>
      </c>
      <c r="C9" s="23" t="s">
        <v>28</v>
      </c>
      <c r="D9" s="24">
        <v>600</v>
      </c>
      <c r="E9" s="29"/>
      <c r="F9" s="30">
        <f t="shared" si="0"/>
        <v>0</v>
      </c>
    </row>
    <row r="10" spans="1:6" ht="35.25" customHeight="1">
      <c r="A10" s="22" t="s">
        <v>52</v>
      </c>
      <c r="B10" s="18" t="s">
        <v>53</v>
      </c>
      <c r="C10" s="23" t="s">
        <v>28</v>
      </c>
      <c r="D10" s="24">
        <v>80</v>
      </c>
      <c r="E10" s="29"/>
      <c r="F10" s="30">
        <f t="shared" si="0"/>
        <v>0</v>
      </c>
    </row>
    <row r="11" spans="1:6" ht="35.25" customHeight="1">
      <c r="A11" s="22" t="s">
        <v>54</v>
      </c>
      <c r="B11" s="18" t="s">
        <v>55</v>
      </c>
      <c r="C11" s="23" t="s">
        <v>39</v>
      </c>
      <c r="D11" s="24" t="s">
        <v>39</v>
      </c>
      <c r="E11" s="29"/>
      <c r="F11" s="30"/>
    </row>
    <row r="12" spans="1:6" ht="35.25" customHeight="1">
      <c r="A12" s="22" t="s">
        <v>40</v>
      </c>
      <c r="B12" s="18" t="s">
        <v>56</v>
      </c>
      <c r="C12" s="23" t="s">
        <v>57</v>
      </c>
      <c r="D12" s="32">
        <v>60</v>
      </c>
      <c r="E12" s="29"/>
      <c r="F12" s="30">
        <f t="shared" si="0"/>
        <v>0</v>
      </c>
    </row>
    <row r="13" spans="1:6" ht="35.25" customHeight="1">
      <c r="A13" s="22" t="s">
        <v>58</v>
      </c>
      <c r="B13" s="18" t="s">
        <v>59</v>
      </c>
      <c r="C13" s="23" t="s">
        <v>39</v>
      </c>
      <c r="D13" s="24" t="s">
        <v>39</v>
      </c>
      <c r="E13" s="29"/>
      <c r="F13" s="30"/>
    </row>
    <row r="14" spans="1:6" ht="35.25" customHeight="1">
      <c r="A14" s="22" t="s">
        <v>40</v>
      </c>
      <c r="B14" s="18" t="s">
        <v>60</v>
      </c>
      <c r="C14" s="23" t="s">
        <v>31</v>
      </c>
      <c r="D14" s="24">
        <v>60</v>
      </c>
      <c r="E14" s="29"/>
      <c r="F14" s="30">
        <f t="shared" si="0"/>
        <v>0</v>
      </c>
    </row>
    <row r="15" spans="1:6" ht="35.25" customHeight="1">
      <c r="A15" s="22" t="s">
        <v>41</v>
      </c>
      <c r="B15" s="18" t="s">
        <v>61</v>
      </c>
      <c r="C15" s="23" t="s">
        <v>31</v>
      </c>
      <c r="D15" s="24">
        <v>17</v>
      </c>
      <c r="E15" s="29"/>
      <c r="F15" s="30">
        <f t="shared" si="0"/>
        <v>0</v>
      </c>
    </row>
    <row r="16" spans="1:6" ht="35.25" customHeight="1">
      <c r="A16" s="40" t="s">
        <v>81</v>
      </c>
      <c r="B16" s="40"/>
      <c r="C16" s="40"/>
      <c r="D16" s="41">
        <f>ROUND(SUM(F6:F15),0)</f>
        <v>0</v>
      </c>
      <c r="E16" s="41"/>
      <c r="F16" s="13" t="s">
        <v>19</v>
      </c>
    </row>
  </sheetData>
  <sheetProtection password="FB58" sheet="1"/>
  <protectedRanges>
    <protectedRange sqref="E6:E10 E12 E14:E15" name="区域1"/>
  </protectedRanges>
  <mergeCells count="6">
    <mergeCell ref="A1:F1"/>
    <mergeCell ref="B2:D2"/>
    <mergeCell ref="E2:F2"/>
    <mergeCell ref="A3:F3"/>
    <mergeCell ref="A16:C16"/>
    <mergeCell ref="D16:E16"/>
  </mergeCells>
  <printOptions horizontalCentered="1"/>
  <pageMargins left="0.7480314960629921" right="0.7480314960629921" top="0.7874015748031497" bottom="1.81" header="0.5118110236220472" footer="1.34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I10" sqref="I10"/>
    </sheetView>
  </sheetViews>
  <sheetFormatPr defaultColWidth="9.00390625" defaultRowHeight="14.25"/>
  <cols>
    <col min="1" max="1" width="8.875" style="31" customWidth="1"/>
    <col min="2" max="2" width="29.25390625" style="31" customWidth="1"/>
    <col min="3" max="3" width="8.00390625" style="31" customWidth="1"/>
    <col min="4" max="4" width="9.125" style="31" customWidth="1"/>
    <col min="5" max="5" width="11.50390625" style="31" customWidth="1"/>
    <col min="6" max="6" width="12.375" style="31" customWidth="1"/>
    <col min="7" max="16384" width="9.00390625" style="31" customWidth="1"/>
  </cols>
  <sheetData>
    <row r="1" spans="1:6" ht="43.5" customHeight="1">
      <c r="A1" s="36" t="s">
        <v>0</v>
      </c>
      <c r="B1" s="36"/>
      <c r="C1" s="36"/>
      <c r="D1" s="36"/>
      <c r="E1" s="36"/>
      <c r="F1" s="36"/>
    </row>
    <row r="2" spans="1:6" ht="54.75" customHeight="1">
      <c r="A2" s="31" t="s">
        <v>18</v>
      </c>
      <c r="B2" s="37" t="s">
        <v>82</v>
      </c>
      <c r="C2" s="37"/>
      <c r="D2" s="37"/>
      <c r="E2" s="38" t="s">
        <v>5</v>
      </c>
      <c r="F2" s="38"/>
    </row>
    <row r="3" spans="1:6" ht="40.5" customHeight="1">
      <c r="A3" s="39" t="s">
        <v>64</v>
      </c>
      <c r="B3" s="39"/>
      <c r="C3" s="39"/>
      <c r="D3" s="39"/>
      <c r="E3" s="39"/>
      <c r="F3" s="39"/>
    </row>
    <row r="4" spans="1:6" ht="40.5" customHeight="1">
      <c r="A4" s="9" t="s">
        <v>20</v>
      </c>
      <c r="B4" s="9" t="s">
        <v>21</v>
      </c>
      <c r="C4" s="9" t="s">
        <v>1</v>
      </c>
      <c r="D4" s="9" t="s">
        <v>2</v>
      </c>
      <c r="E4" s="9" t="s">
        <v>3</v>
      </c>
      <c r="F4" s="9" t="s">
        <v>4</v>
      </c>
    </row>
    <row r="5" spans="1:6" ht="40.5" customHeight="1">
      <c r="A5" s="25" t="s">
        <v>22</v>
      </c>
      <c r="B5" s="26" t="s">
        <v>37</v>
      </c>
      <c r="C5" s="25" t="s">
        <v>23</v>
      </c>
      <c r="D5" s="25">
        <v>1</v>
      </c>
      <c r="E5" s="17"/>
      <c r="F5" s="30">
        <f>ROUND(D5*E5,0)</f>
        <v>0</v>
      </c>
    </row>
    <row r="6" spans="1:6" ht="40.5" customHeight="1">
      <c r="A6" s="25" t="s">
        <v>27</v>
      </c>
      <c r="B6" s="26" t="s">
        <v>29</v>
      </c>
      <c r="C6" s="25" t="s">
        <v>23</v>
      </c>
      <c r="D6" s="25">
        <v>1</v>
      </c>
      <c r="E6" s="17"/>
      <c r="F6" s="30">
        <f>ROUND(D6*E6,0)</f>
        <v>0</v>
      </c>
    </row>
    <row r="7" spans="1:6" ht="40.5" customHeight="1">
      <c r="A7" s="25" t="s">
        <v>30</v>
      </c>
      <c r="B7" s="26" t="s">
        <v>24</v>
      </c>
      <c r="C7" s="25" t="s">
        <v>23</v>
      </c>
      <c r="D7" s="25">
        <v>1</v>
      </c>
      <c r="E7" s="17"/>
      <c r="F7" s="30">
        <f>ROUND(D7*E7,0)</f>
        <v>0</v>
      </c>
    </row>
    <row r="8" spans="1:6" ht="40.5" customHeight="1">
      <c r="A8" s="25" t="s">
        <v>38</v>
      </c>
      <c r="B8" s="26" t="s">
        <v>46</v>
      </c>
      <c r="C8" s="25" t="s">
        <v>23</v>
      </c>
      <c r="D8" s="25">
        <v>1</v>
      </c>
      <c r="E8" s="17"/>
      <c r="F8" s="30">
        <f>ROUND(D8*E8,0)</f>
        <v>0</v>
      </c>
    </row>
    <row r="9" spans="1:6" ht="40.5" customHeight="1">
      <c r="A9" s="25" t="s">
        <v>25</v>
      </c>
      <c r="B9" s="26" t="s">
        <v>26</v>
      </c>
      <c r="C9" s="25" t="s">
        <v>23</v>
      </c>
      <c r="D9" s="25">
        <v>1</v>
      </c>
      <c r="E9" s="17"/>
      <c r="F9" s="30">
        <f>ROUND(D9*E9,0)</f>
        <v>0</v>
      </c>
    </row>
    <row r="10" spans="1:14" ht="40.5" customHeight="1">
      <c r="A10" s="40" t="s">
        <v>83</v>
      </c>
      <c r="B10" s="40"/>
      <c r="C10" s="40"/>
      <c r="D10" s="41">
        <f>ROUND(SUM(F5:F9),0)</f>
        <v>0</v>
      </c>
      <c r="E10" s="41"/>
      <c r="F10" s="18" t="s">
        <v>19</v>
      </c>
      <c r="G10" s="19"/>
      <c r="H10" s="19"/>
      <c r="I10" s="19"/>
      <c r="J10" s="19"/>
      <c r="K10" s="19"/>
      <c r="L10" s="19"/>
      <c r="M10" s="19"/>
      <c r="N10" s="19"/>
    </row>
    <row r="11" ht="32.25" customHeight="1"/>
    <row r="12" ht="25.5" customHeight="1">
      <c r="A12" s="20"/>
    </row>
  </sheetData>
  <sheetProtection password="FB58" sheet="1"/>
  <protectedRanges>
    <protectedRange sqref="E5:E9" name="区域1"/>
  </protectedRanges>
  <mergeCells count="6">
    <mergeCell ref="A1:F1"/>
    <mergeCell ref="B2:D2"/>
    <mergeCell ref="E2:F2"/>
    <mergeCell ref="A3:F3"/>
    <mergeCell ref="A10:C10"/>
    <mergeCell ref="D10:E10"/>
  </mergeCells>
  <printOptions/>
  <pageMargins left="0.7086614173228347" right="0.7086614173228347" top="0.7480314960629921" bottom="1.3385826771653544" header="0.31496062992125984" footer="3.62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7">
      <selection activeCell="H24" sqref="H24"/>
    </sheetView>
  </sheetViews>
  <sheetFormatPr defaultColWidth="9.00390625" defaultRowHeight="14.25"/>
  <cols>
    <col min="1" max="1" width="11.00390625" style="14" customWidth="1"/>
    <col min="2" max="2" width="24.625" style="21" customWidth="1"/>
    <col min="3" max="3" width="7.50390625" style="31" customWidth="1"/>
    <col min="4" max="4" width="10.625" style="15" customWidth="1"/>
    <col min="5" max="5" width="10.25390625" style="16" customWidth="1"/>
    <col min="6" max="6" width="14.125" style="16" customWidth="1"/>
    <col min="7" max="7" width="9.00390625" style="31" customWidth="1"/>
    <col min="8" max="8" width="45.00390625" style="31" bestFit="1" customWidth="1"/>
    <col min="9" max="9" width="13.875" style="31" bestFit="1" customWidth="1"/>
    <col min="10" max="16384" width="9.00390625" style="31" customWidth="1"/>
  </cols>
  <sheetData>
    <row r="1" spans="1:6" ht="43.5" customHeight="1">
      <c r="A1" s="36" t="s">
        <v>0</v>
      </c>
      <c r="B1" s="36"/>
      <c r="C1" s="36"/>
      <c r="D1" s="36"/>
      <c r="E1" s="36"/>
      <c r="F1" s="36"/>
    </row>
    <row r="2" spans="1:6" ht="48" customHeight="1">
      <c r="A2" s="7" t="s">
        <v>18</v>
      </c>
      <c r="B2" s="42" t="str">
        <f>'第100章（S2-2)'!B2:D2</f>
        <v>2015年京平高速公路第一批养护工程-桥梁维修整治工程－潮白河桥维修及河底铺砌</v>
      </c>
      <c r="C2" s="42"/>
      <c r="D2" s="42"/>
      <c r="E2" s="43" t="s">
        <v>6</v>
      </c>
      <c r="F2" s="43"/>
    </row>
    <row r="3" spans="1:6" ht="36" customHeight="1">
      <c r="A3" s="39" t="s">
        <v>63</v>
      </c>
      <c r="B3" s="39"/>
      <c r="C3" s="39"/>
      <c r="D3" s="39"/>
      <c r="E3" s="39"/>
      <c r="F3" s="39"/>
    </row>
    <row r="4" spans="1:6" ht="36" customHeight="1">
      <c r="A4" s="8" t="s">
        <v>20</v>
      </c>
      <c r="B4" s="9" t="s">
        <v>21</v>
      </c>
      <c r="C4" s="9" t="s">
        <v>1</v>
      </c>
      <c r="D4" s="10" t="s">
        <v>2</v>
      </c>
      <c r="E4" s="11" t="s">
        <v>3</v>
      </c>
      <c r="F4" s="11" t="s">
        <v>4</v>
      </c>
    </row>
    <row r="5" spans="1:6" ht="30.75" customHeight="1">
      <c r="A5" s="28" t="s">
        <v>45</v>
      </c>
      <c r="B5" s="18" t="s">
        <v>47</v>
      </c>
      <c r="C5" s="27" t="s">
        <v>39</v>
      </c>
      <c r="D5" s="24" t="s">
        <v>39</v>
      </c>
      <c r="E5" s="29"/>
      <c r="F5" s="30"/>
    </row>
    <row r="6" spans="1:6" ht="30.75" customHeight="1">
      <c r="A6" s="28" t="s">
        <v>40</v>
      </c>
      <c r="B6" s="18" t="s">
        <v>48</v>
      </c>
      <c r="C6" s="27" t="s">
        <v>44</v>
      </c>
      <c r="D6" s="24">
        <v>4.6</v>
      </c>
      <c r="E6" s="29"/>
      <c r="F6" s="30">
        <f>ROUND(D6*E6,0)</f>
        <v>0</v>
      </c>
    </row>
    <row r="7" spans="1:6" ht="30.75" customHeight="1">
      <c r="A7" s="28" t="s">
        <v>41</v>
      </c>
      <c r="B7" s="18" t="s">
        <v>49</v>
      </c>
      <c r="C7" s="27" t="s">
        <v>31</v>
      </c>
      <c r="D7" s="24">
        <v>5000</v>
      </c>
      <c r="E7" s="29"/>
      <c r="F7" s="30">
        <f aca="true" t="shared" si="0" ref="F7:F19">ROUND(D7*E7,0)</f>
        <v>0</v>
      </c>
    </row>
    <row r="8" spans="1:6" ht="30.75" customHeight="1">
      <c r="A8" s="28" t="s">
        <v>42</v>
      </c>
      <c r="B8" s="18" t="s">
        <v>50</v>
      </c>
      <c r="C8" s="27" t="s">
        <v>31</v>
      </c>
      <c r="D8" s="24">
        <v>2000</v>
      </c>
      <c r="E8" s="29"/>
      <c r="F8" s="30">
        <f t="shared" si="0"/>
        <v>0</v>
      </c>
    </row>
    <row r="9" spans="1:6" ht="30.75" customHeight="1">
      <c r="A9" s="28" t="s">
        <v>68</v>
      </c>
      <c r="B9" s="18" t="s">
        <v>69</v>
      </c>
      <c r="C9" s="27" t="s">
        <v>39</v>
      </c>
      <c r="D9" s="24" t="s">
        <v>39</v>
      </c>
      <c r="E9" s="29"/>
      <c r="F9" s="30"/>
    </row>
    <row r="10" spans="1:6" ht="30.75" customHeight="1">
      <c r="A10" s="28" t="s">
        <v>40</v>
      </c>
      <c r="B10" s="18" t="s">
        <v>70</v>
      </c>
      <c r="C10" s="27" t="s">
        <v>44</v>
      </c>
      <c r="D10" s="24">
        <v>1100</v>
      </c>
      <c r="E10" s="29"/>
      <c r="F10" s="30">
        <f t="shared" si="0"/>
        <v>0</v>
      </c>
    </row>
    <row r="11" spans="1:6" ht="30.75" customHeight="1">
      <c r="A11" s="28" t="s">
        <v>71</v>
      </c>
      <c r="B11" s="18" t="s">
        <v>72</v>
      </c>
      <c r="C11" s="27" t="s">
        <v>39</v>
      </c>
      <c r="D11" s="24" t="s">
        <v>39</v>
      </c>
      <c r="E11" s="29"/>
      <c r="F11" s="30"/>
    </row>
    <row r="12" spans="1:6" ht="30.75" customHeight="1">
      <c r="A12" s="28" t="s">
        <v>40</v>
      </c>
      <c r="B12" s="18" t="s">
        <v>73</v>
      </c>
      <c r="C12" s="27" t="s">
        <v>74</v>
      </c>
      <c r="D12" s="32">
        <v>341</v>
      </c>
      <c r="E12" s="29"/>
      <c r="F12" s="30">
        <f t="shared" si="0"/>
        <v>0</v>
      </c>
    </row>
    <row r="13" spans="1:6" ht="30.75" customHeight="1">
      <c r="A13" s="28" t="s">
        <v>41</v>
      </c>
      <c r="B13" s="18" t="s">
        <v>75</v>
      </c>
      <c r="C13" s="27" t="s">
        <v>31</v>
      </c>
      <c r="D13" s="24">
        <v>1631</v>
      </c>
      <c r="E13" s="29"/>
      <c r="F13" s="30">
        <f t="shared" si="0"/>
        <v>0</v>
      </c>
    </row>
    <row r="14" spans="1:6" ht="30.75" customHeight="1">
      <c r="A14" s="28" t="s">
        <v>54</v>
      </c>
      <c r="B14" s="18" t="s">
        <v>55</v>
      </c>
      <c r="C14" s="27" t="s">
        <v>39</v>
      </c>
      <c r="D14" s="24" t="s">
        <v>39</v>
      </c>
      <c r="E14" s="29"/>
      <c r="F14" s="30"/>
    </row>
    <row r="15" spans="1:6" ht="30.75" customHeight="1">
      <c r="A15" s="28" t="s">
        <v>40</v>
      </c>
      <c r="B15" s="18" t="s">
        <v>76</v>
      </c>
      <c r="C15" s="27" t="s">
        <v>57</v>
      </c>
      <c r="D15" s="32">
        <v>300</v>
      </c>
      <c r="E15" s="29"/>
      <c r="F15" s="30">
        <f t="shared" si="0"/>
        <v>0</v>
      </c>
    </row>
    <row r="16" spans="1:6" ht="30.75" customHeight="1">
      <c r="A16" s="28" t="s">
        <v>41</v>
      </c>
      <c r="B16" s="18" t="s">
        <v>77</v>
      </c>
      <c r="C16" s="27" t="s">
        <v>57</v>
      </c>
      <c r="D16" s="32">
        <v>50</v>
      </c>
      <c r="E16" s="29"/>
      <c r="F16" s="30">
        <f t="shared" si="0"/>
        <v>0</v>
      </c>
    </row>
    <row r="17" spans="1:6" ht="30.75" customHeight="1">
      <c r="A17" s="28" t="s">
        <v>58</v>
      </c>
      <c r="B17" s="18" t="s">
        <v>59</v>
      </c>
      <c r="C17" s="27" t="s">
        <v>39</v>
      </c>
      <c r="D17" s="24" t="s">
        <v>39</v>
      </c>
      <c r="E17" s="29"/>
      <c r="F17" s="30"/>
    </row>
    <row r="18" spans="1:6" ht="30.75" customHeight="1">
      <c r="A18" s="28" t="s">
        <v>40</v>
      </c>
      <c r="B18" s="18" t="s">
        <v>60</v>
      </c>
      <c r="C18" s="27" t="s">
        <v>31</v>
      </c>
      <c r="D18" s="24">
        <v>180</v>
      </c>
      <c r="E18" s="29"/>
      <c r="F18" s="30">
        <f t="shared" si="0"/>
        <v>0</v>
      </c>
    </row>
    <row r="19" spans="1:6" ht="30.75" customHeight="1">
      <c r="A19" s="28" t="s">
        <v>41</v>
      </c>
      <c r="B19" s="18" t="s">
        <v>61</v>
      </c>
      <c r="C19" s="27" t="s">
        <v>31</v>
      </c>
      <c r="D19" s="24">
        <v>17</v>
      </c>
      <c r="E19" s="29"/>
      <c r="F19" s="30">
        <f t="shared" si="0"/>
        <v>0</v>
      </c>
    </row>
    <row r="20" spans="1:6" ht="30.75" customHeight="1">
      <c r="A20" s="40" t="s">
        <v>81</v>
      </c>
      <c r="B20" s="40"/>
      <c r="C20" s="40"/>
      <c r="D20" s="41">
        <f>ROUND(SUM(F6:F19),0)</f>
        <v>0</v>
      </c>
      <c r="E20" s="41"/>
      <c r="F20" s="13" t="s">
        <v>19</v>
      </c>
    </row>
  </sheetData>
  <sheetProtection password="FB58" sheet="1"/>
  <protectedRanges>
    <protectedRange sqref="E6:E8 E10 E12:E13 E15:E16 E18:E19" name="区域1"/>
  </protectedRanges>
  <mergeCells count="6">
    <mergeCell ref="A1:F1"/>
    <mergeCell ref="B2:D2"/>
    <mergeCell ref="E2:F2"/>
    <mergeCell ref="A3:F3"/>
    <mergeCell ref="A20:C20"/>
    <mergeCell ref="D20:E20"/>
  </mergeCells>
  <printOptions horizontalCentered="1"/>
  <pageMargins left="0.7480314960629921" right="0.7480314960629921" top="0.7874015748031497" bottom="1.03" header="0.5118110236220472" footer="0.67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4" sqref="E4"/>
    </sheetView>
  </sheetViews>
  <sheetFormatPr defaultColWidth="9.00390625" defaultRowHeight="14.25"/>
  <cols>
    <col min="1" max="1" width="5.75390625" style="1" customWidth="1"/>
    <col min="2" max="2" width="7.125" style="1" customWidth="1"/>
    <col min="3" max="3" width="32.25390625" style="1" customWidth="1"/>
    <col min="4" max="6" width="11.50390625" style="1" customWidth="1"/>
    <col min="7" max="16384" width="9.00390625" style="1" customWidth="1"/>
  </cols>
  <sheetData>
    <row r="1" spans="1:6" ht="36" customHeight="1">
      <c r="A1" s="46" t="s">
        <v>7</v>
      </c>
      <c r="B1" s="46"/>
      <c r="C1" s="46"/>
      <c r="D1" s="46"/>
      <c r="E1" s="46"/>
      <c r="F1" s="46"/>
    </row>
    <row r="2" spans="1:6" s="2" customFormat="1" ht="28.5" customHeight="1">
      <c r="A2" s="49" t="str">
        <f>"工程名称："&amp;"2015年京平高速公路第一批养护工程-桥梁维修整治工程"</f>
        <v>工程名称：2015年京平高速公路第一批养护工程-桥梁维修整治工程</v>
      </c>
      <c r="B2" s="49"/>
      <c r="C2" s="49"/>
      <c r="D2" s="49"/>
      <c r="E2" s="49"/>
      <c r="F2" s="49"/>
    </row>
    <row r="3" spans="1:6" s="3" customFormat="1" ht="57" customHeight="1">
      <c r="A3" s="4" t="s">
        <v>8</v>
      </c>
      <c r="B3" s="4" t="s">
        <v>9</v>
      </c>
      <c r="C3" s="4" t="s">
        <v>10</v>
      </c>
      <c r="D3" s="35" t="s">
        <v>65</v>
      </c>
      <c r="E3" s="34" t="s">
        <v>66</v>
      </c>
      <c r="F3" s="33" t="s">
        <v>78</v>
      </c>
    </row>
    <row r="4" spans="1:6" s="3" customFormat="1" ht="29.25" customHeight="1">
      <c r="A4" s="5">
        <v>1</v>
      </c>
      <c r="B4" s="5">
        <v>100</v>
      </c>
      <c r="C4" s="5" t="s">
        <v>11</v>
      </c>
      <c r="D4" s="50">
        <f>'第100章（S2-1）'!D10:E10</f>
        <v>0</v>
      </c>
      <c r="E4" s="50">
        <f>SUM('第100章（S2-2)'!D10:E10)</f>
        <v>0</v>
      </c>
      <c r="F4" s="51">
        <f>SUM(D4:E4)</f>
        <v>0</v>
      </c>
    </row>
    <row r="5" spans="1:6" s="3" customFormat="1" ht="29.25" customHeight="1">
      <c r="A5" s="5">
        <v>2</v>
      </c>
      <c r="B5" s="5">
        <v>200</v>
      </c>
      <c r="C5" s="5" t="s">
        <v>12</v>
      </c>
      <c r="D5" s="50"/>
      <c r="E5" s="50"/>
      <c r="F5" s="51"/>
    </row>
    <row r="6" spans="1:6" s="3" customFormat="1" ht="29.25" customHeight="1">
      <c r="A6" s="5">
        <v>3</v>
      </c>
      <c r="B6" s="5">
        <v>300</v>
      </c>
      <c r="C6" s="5" t="s">
        <v>13</v>
      </c>
      <c r="D6" s="50"/>
      <c r="E6" s="50"/>
      <c r="F6" s="51"/>
    </row>
    <row r="7" spans="1:6" s="3" customFormat="1" ht="29.25" customHeight="1">
      <c r="A7" s="5">
        <v>4</v>
      </c>
      <c r="B7" s="5">
        <v>400</v>
      </c>
      <c r="C7" s="5" t="s">
        <v>14</v>
      </c>
      <c r="D7" s="50">
        <f>'第400章（S2-1）'!D16:E16</f>
        <v>0</v>
      </c>
      <c r="E7" s="50">
        <f>SUM('第400章（S2-2)'!D20:E20)</f>
        <v>0</v>
      </c>
      <c r="F7" s="51">
        <f aca="true" t="shared" si="0" ref="F5:F16">SUM(D7:E7)</f>
        <v>0</v>
      </c>
    </row>
    <row r="8" spans="1:6" s="3" customFormat="1" ht="29.25" customHeight="1">
      <c r="A8" s="5">
        <v>5</v>
      </c>
      <c r="B8" s="5">
        <v>500</v>
      </c>
      <c r="C8" s="5" t="s">
        <v>15</v>
      </c>
      <c r="D8" s="50"/>
      <c r="E8" s="50"/>
      <c r="F8" s="51"/>
    </row>
    <row r="9" spans="1:6" s="3" customFormat="1" ht="29.25" customHeight="1">
      <c r="A9" s="5">
        <v>6</v>
      </c>
      <c r="B9" s="5">
        <v>600</v>
      </c>
      <c r="C9" s="5" t="s">
        <v>16</v>
      </c>
      <c r="D9" s="50"/>
      <c r="E9" s="50"/>
      <c r="F9" s="51"/>
    </row>
    <row r="10" spans="1:6" s="3" customFormat="1" ht="29.25" customHeight="1">
      <c r="A10" s="5">
        <v>7</v>
      </c>
      <c r="B10" s="5">
        <v>700</v>
      </c>
      <c r="C10" s="5" t="s">
        <v>17</v>
      </c>
      <c r="D10" s="50"/>
      <c r="E10" s="50"/>
      <c r="F10" s="51"/>
    </row>
    <row r="11" spans="1:6" s="3" customFormat="1" ht="35.25" customHeight="1">
      <c r="A11" s="5">
        <v>8</v>
      </c>
      <c r="B11" s="45" t="s">
        <v>32</v>
      </c>
      <c r="C11" s="45"/>
      <c r="D11" s="50">
        <f>SUM(D4:D10)</f>
        <v>0</v>
      </c>
      <c r="E11" s="50">
        <f>SUM(E4:E10)</f>
        <v>0</v>
      </c>
      <c r="F11" s="51">
        <f t="shared" si="0"/>
        <v>0</v>
      </c>
    </row>
    <row r="12" spans="1:6" s="3" customFormat="1" ht="35.25" customHeight="1">
      <c r="A12" s="5">
        <v>9</v>
      </c>
      <c r="B12" s="45" t="s">
        <v>33</v>
      </c>
      <c r="C12" s="45"/>
      <c r="D12" s="50"/>
      <c r="E12" s="50"/>
      <c r="F12" s="51"/>
    </row>
    <row r="13" spans="1:6" s="3" customFormat="1" ht="35.25" customHeight="1">
      <c r="A13" s="5">
        <v>10</v>
      </c>
      <c r="B13" s="45" t="s">
        <v>34</v>
      </c>
      <c r="C13" s="45"/>
      <c r="D13" s="50"/>
      <c r="E13" s="50"/>
      <c r="F13" s="51">
        <f t="shared" si="0"/>
        <v>0</v>
      </c>
    </row>
    <row r="14" spans="1:6" s="3" customFormat="1" ht="51" customHeight="1">
      <c r="A14" s="5">
        <v>11</v>
      </c>
      <c r="B14" s="47" t="s">
        <v>35</v>
      </c>
      <c r="C14" s="48"/>
      <c r="D14" s="52">
        <f>D11-D12-D13</f>
        <v>0</v>
      </c>
      <c r="E14" s="52">
        <f>E11-E12-E13</f>
        <v>0</v>
      </c>
      <c r="F14" s="51">
        <f t="shared" si="0"/>
        <v>0</v>
      </c>
    </row>
    <row r="15" spans="1:6" s="3" customFormat="1" ht="35.25" customHeight="1">
      <c r="A15" s="5">
        <v>12</v>
      </c>
      <c r="B15" s="44" t="s">
        <v>67</v>
      </c>
      <c r="C15" s="45"/>
      <c r="D15" s="50">
        <f>ROUND((D14*3%),0)</f>
        <v>0</v>
      </c>
      <c r="E15" s="50">
        <f>ROUND((E14*3%),0)</f>
        <v>0</v>
      </c>
      <c r="F15" s="51">
        <f t="shared" si="0"/>
        <v>0</v>
      </c>
    </row>
    <row r="16" spans="1:6" s="3" customFormat="1" ht="35.25" customHeight="1">
      <c r="A16" s="5">
        <v>13</v>
      </c>
      <c r="B16" s="45" t="s">
        <v>36</v>
      </c>
      <c r="C16" s="45"/>
      <c r="D16" s="50">
        <f>D11+D15</f>
        <v>0</v>
      </c>
      <c r="E16" s="50">
        <f>E11+E15</f>
        <v>0</v>
      </c>
      <c r="F16" s="51">
        <f t="shared" si="0"/>
        <v>0</v>
      </c>
    </row>
  </sheetData>
  <sheetProtection password="FB58" sheet="1"/>
  <protectedRanges>
    <protectedRange sqref="D13:E13" name="区域1"/>
  </protectedRanges>
  <mergeCells count="8">
    <mergeCell ref="B15:C15"/>
    <mergeCell ref="B16:C16"/>
    <mergeCell ref="A1:F1"/>
    <mergeCell ref="B11:C11"/>
    <mergeCell ref="B12:C12"/>
    <mergeCell ref="B13:C13"/>
    <mergeCell ref="B14:C14"/>
    <mergeCell ref="A2:F2"/>
  </mergeCells>
  <printOptions horizontalCentered="1"/>
  <pageMargins left="0.5118110236220472" right="0.5118110236220472" top="0.85" bottom="2.14" header="0.31496062992125984" footer="1.65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llj</cp:lastModifiedBy>
  <cp:lastPrinted>2015-04-24T01:26:31Z</cp:lastPrinted>
  <dcterms:created xsi:type="dcterms:W3CDTF">2008-04-07T07:00:19Z</dcterms:created>
  <dcterms:modified xsi:type="dcterms:W3CDTF">2015-04-24T01:27:19Z</dcterms:modified>
  <cp:category/>
  <cp:version/>
  <cp:contentType/>
  <cp:contentStatus/>
</cp:coreProperties>
</file>