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8970" tabRatio="611" activeTab="2"/>
  </bookViews>
  <sheets>
    <sheet name="第100章" sheetId="1" r:id="rId1"/>
    <sheet name="第700章" sheetId="2" r:id="rId2"/>
    <sheet name="汇总表" sheetId="3" r:id="rId3"/>
  </sheets>
  <definedNames>
    <definedName name="_xlnm.Print_Titles" localSheetId="1">'第700章'!$1:$4</definedName>
  </definedNames>
  <calcPr fullCalcOnLoad="1"/>
</workbook>
</file>

<file path=xl/sharedStrings.xml><?xml version="1.0" encoding="utf-8"?>
<sst xmlns="http://schemas.openxmlformats.org/spreadsheetml/2006/main" count="88" uniqueCount="64">
  <si>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</si>
  <si>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</si>
  <si>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</si>
  <si>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</si>
  <si>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</si>
  <si>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</si>
  <si>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</si>
  <si>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</si>
  <si>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</si>
  <si>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</si>
  <si>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</si>
  <si>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</si>
  <si>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</si>
  <si>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</si>
  <si>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</si>
  <si>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</si>
  <si>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</si>
  <si>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</si>
  <si>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</si>
  <si>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</si>
  <si>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第100章至第700章清单合计</t>
  </si>
  <si>
    <t>已包含在清单合计中材料、工程设备、专业工程暂估价合计</t>
  </si>
  <si>
    <t>子目号</t>
  </si>
  <si>
    <t>子目名称</t>
  </si>
  <si>
    <t>102-1</t>
  </si>
  <si>
    <t>总额</t>
  </si>
  <si>
    <t>安全生产费</t>
  </si>
  <si>
    <t>承包人驻地建设</t>
  </si>
  <si>
    <t>102-2</t>
  </si>
  <si>
    <t>清单合计减去材料、工程设备、专业工程暂估价、安全生产费（非竞争性部分）合计(8-9-10=11)（评标价）</t>
  </si>
  <si>
    <t>投标价（8+12=13）</t>
  </si>
  <si>
    <t>施工环保费</t>
  </si>
  <si>
    <t>102-3</t>
  </si>
  <si>
    <t>已包含在清单合计中的安全生产费(非竞争性部分)</t>
  </si>
  <si>
    <t>702-1</t>
  </si>
  <si>
    <t>开挖并铺设表土</t>
  </si>
  <si>
    <t>-a</t>
  </si>
  <si>
    <t>m3</t>
  </si>
  <si>
    <t>-b</t>
  </si>
  <si>
    <t>-c</t>
  </si>
  <si>
    <t>704-1</t>
  </si>
  <si>
    <t>人工种植乔木</t>
  </si>
  <si>
    <t>株</t>
  </si>
  <si>
    <t>m2</t>
  </si>
  <si>
    <r>
      <t>清单  第</t>
    </r>
    <r>
      <rPr>
        <sz val="12"/>
        <rFont val="宋体"/>
        <family val="0"/>
      </rPr>
      <t>700章 合计   人民币</t>
    </r>
  </si>
  <si>
    <r>
      <t>清单     第</t>
    </r>
    <r>
      <rPr>
        <b/>
        <sz val="14"/>
        <rFont val="宋体"/>
        <family val="0"/>
      </rPr>
      <t>700章  绿化及环境保护设施</t>
    </r>
  </si>
  <si>
    <t>清单  第100章 合计   人民币</t>
  </si>
  <si>
    <t>清单      第100章   总则</t>
  </si>
  <si>
    <t>魏永路（规划二路～京济公路段）绿化工程</t>
  </si>
  <si>
    <t>金额（元）</t>
  </si>
  <si>
    <t>竣工文件</t>
  </si>
  <si>
    <t>103-1</t>
  </si>
  <si>
    <t>临时道路、交通导改及设施保护</t>
  </si>
  <si>
    <t>104-1</t>
  </si>
  <si>
    <t/>
  </si>
  <si>
    <t>种植土</t>
  </si>
  <si>
    <t>渣土</t>
  </si>
  <si>
    <t>白蜡（胸径8-10cm）</t>
  </si>
  <si>
    <t>国槐（胸径8-10cm）</t>
  </si>
  <si>
    <t>垂柳（胸径8-10cm）</t>
  </si>
  <si>
    <t>704-3</t>
  </si>
  <si>
    <t>人工种植攀缘植物</t>
  </si>
  <si>
    <t>地锦（三年生，9株/m2）</t>
  </si>
  <si>
    <r>
      <t>按上项（11）金额的</t>
    </r>
    <r>
      <rPr>
        <sz val="12"/>
        <rFont val="宋体"/>
        <family val="0"/>
      </rPr>
      <t>3</t>
    </r>
    <r>
      <rPr>
        <sz val="12"/>
        <rFont val="宋体"/>
        <family val="0"/>
      </rPr>
      <t>%作为不可预见因素的暂定金额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</si>
</sst>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000"/>
    <numFmt numFmtId="185" formatCode="0.000_);[Red]\(0.000\)"/>
    <numFmt numFmtId="186" formatCode="0.0000_);[Red]\(0.0000\)"/>
    <numFmt numFmtId="187" formatCode="0.0_);[Red]\(0.0\)"/>
    <numFmt numFmtId="188" formatCode="0_);[Red]\(0\)"/>
    <numFmt numFmtId="189" formatCode="0.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b/>
      <sz val="16"/>
      <name val="Calibri"/>
      <family val="0"/>
    </font>
    <font>
      <b/>
      <sz val="14"/>
      <name val="Calibri"/>
      <family val="0"/>
    </font>
    <font>
      <u val="single"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46" fillId="0" borderId="0" xfId="0" applyFont="1" applyFill="1" applyAlignment="1">
      <alignment vertical="center"/>
    </xf>
    <xf numFmtId="49" fontId="47" fillId="0" borderId="0" xfId="0" applyNumberFormat="1" applyFont="1" applyFill="1" applyAlignment="1">
      <alignment vertical="center"/>
    </xf>
    <xf numFmtId="0" fontId="47" fillId="0" borderId="0" xfId="0" applyNumberFormat="1" applyFont="1" applyFill="1" applyAlignment="1">
      <alignment horizontal="center" vertical="center" shrinkToFit="1"/>
    </xf>
    <xf numFmtId="0" fontId="47" fillId="0" borderId="0" xfId="0" applyFont="1" applyFill="1" applyAlignment="1">
      <alignment vertical="center" shrinkToFit="1"/>
    </xf>
    <xf numFmtId="49" fontId="47" fillId="0" borderId="0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NumberFormat="1" applyFont="1" applyFill="1" applyBorder="1" applyAlignment="1">
      <alignment horizontal="center" vertical="center" shrinkToFit="1"/>
    </xf>
    <xf numFmtId="0" fontId="46" fillId="0" borderId="11" xfId="0" applyFont="1" applyFill="1" applyBorder="1" applyAlignment="1">
      <alignment horizontal="center" vertical="center" shrinkToFit="1"/>
    </xf>
    <xf numFmtId="176" fontId="47" fillId="0" borderId="11" xfId="0" applyNumberFormat="1" applyFont="1" applyFill="1" applyBorder="1" applyAlignment="1" applyProtection="1">
      <alignment horizontal="center" vertical="center" shrinkToFit="1"/>
      <protection/>
    </xf>
    <xf numFmtId="177" fontId="47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47" fillId="0" borderId="11" xfId="0" applyFont="1" applyFill="1" applyBorder="1" applyAlignment="1">
      <alignment horizontal="center" vertical="center" shrinkToFit="1"/>
    </xf>
    <xf numFmtId="176" fontId="48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48" fillId="0" borderId="1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justify" vertical="center" wrapText="1"/>
    </xf>
    <xf numFmtId="177" fontId="36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vertical="center"/>
    </xf>
    <xf numFmtId="176" fontId="0" fillId="0" borderId="13" xfId="0" applyNumberFormat="1" applyFon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48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justify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176" fontId="0" fillId="0" borderId="11" xfId="0" applyNumberFormat="1" applyFont="1" applyFill="1" applyBorder="1" applyAlignment="1">
      <alignment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right" vertical="center"/>
    </xf>
    <xf numFmtId="0" fontId="47" fillId="0" borderId="15" xfId="0" applyFont="1" applyFill="1" applyBorder="1" applyAlignment="1" applyProtection="1">
      <alignment horizontal="left" vertical="center" wrapText="1"/>
      <protection hidden="1"/>
    </xf>
    <xf numFmtId="0" fontId="47" fillId="0" borderId="0" xfId="0" applyFont="1" applyFill="1" applyBorder="1" applyAlignment="1">
      <alignment horizontal="center" vertical="center" shrinkToFit="1"/>
    </xf>
    <xf numFmtId="177" fontId="51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177" fontId="48" fillId="0" borderId="11" xfId="0" applyNumberFormat="1" applyFont="1" applyFill="1" applyBorder="1" applyAlignment="1">
      <alignment horizontal="center" vertical="center" shrinkToFit="1"/>
    </xf>
    <xf numFmtId="176" fontId="0" fillId="0" borderId="13" xfId="0" applyNumberFormat="1" applyFont="1" applyFill="1" applyBorder="1" applyAlignment="1">
      <alignment horizontal="center" vertical="center" shrinkToFit="1"/>
    </xf>
    <xf numFmtId="177" fontId="0" fillId="0" borderId="11" xfId="0" applyNumberFormat="1" applyFont="1" applyBorder="1" applyAlignment="1" applyProtection="1">
      <alignment horizontal="center" vertical="center" shrinkToFit="1"/>
      <protection hidden="1"/>
    </xf>
    <xf numFmtId="177" fontId="0" fillId="0" borderId="11" xfId="0" applyNumberFormat="1" applyFont="1" applyFill="1" applyBorder="1" applyAlignment="1" applyProtection="1">
      <alignment horizontal="center" vertical="center" shrinkToFit="1"/>
      <protection hidden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C16" sqref="C16"/>
    </sheetView>
  </sheetViews>
  <sheetFormatPr defaultColWidth="9.00390625" defaultRowHeight="14.25"/>
  <cols>
    <col min="1" max="1" width="9.50390625" style="6" customWidth="1"/>
    <col min="2" max="2" width="29.50390625" style="6" customWidth="1"/>
    <col min="3" max="3" width="7.375" style="6" customWidth="1"/>
    <col min="4" max="4" width="10.125" style="6" customWidth="1"/>
    <col min="5" max="5" width="11.375" style="6" customWidth="1"/>
    <col min="6" max="6" width="13.00390625" style="6" customWidth="1"/>
    <col min="7" max="16384" width="9.00390625" style="6" customWidth="1"/>
  </cols>
  <sheetData>
    <row r="1" spans="1:6" ht="39" customHeight="1">
      <c r="A1" s="36" t="s">
        <v>0</v>
      </c>
      <c r="B1" s="36"/>
      <c r="C1" s="36"/>
      <c r="D1" s="36"/>
      <c r="E1" s="36"/>
      <c r="F1" s="36"/>
    </row>
    <row r="2" spans="1:5" ht="39" customHeight="1">
      <c r="A2" s="6" t="s">
        <v>18</v>
      </c>
      <c r="B2" s="37" t="s">
        <v>48</v>
      </c>
      <c r="C2" s="37"/>
      <c r="D2" s="37"/>
      <c r="E2" s="6" t="s">
        <v>5</v>
      </c>
    </row>
    <row r="3" spans="1:6" ht="36" customHeight="1">
      <c r="A3" s="38" t="s">
        <v>47</v>
      </c>
      <c r="B3" s="38"/>
      <c r="C3" s="38"/>
      <c r="D3" s="38"/>
      <c r="E3" s="38"/>
      <c r="F3" s="38"/>
    </row>
    <row r="4" spans="1:6" ht="36" customHeight="1">
      <c r="A4" s="8" t="s">
        <v>22</v>
      </c>
      <c r="B4" s="8" t="s">
        <v>23</v>
      </c>
      <c r="C4" s="8" t="s">
        <v>1</v>
      </c>
      <c r="D4" s="8" t="s">
        <v>2</v>
      </c>
      <c r="E4" s="8" t="s">
        <v>3</v>
      </c>
      <c r="F4" s="8" t="s">
        <v>4</v>
      </c>
    </row>
    <row r="5" spans="1:6" ht="36" customHeight="1">
      <c r="A5" s="27" t="s">
        <v>24</v>
      </c>
      <c r="B5" s="27" t="s">
        <v>50</v>
      </c>
      <c r="C5" s="27" t="s">
        <v>25</v>
      </c>
      <c r="D5" s="27">
        <v>1</v>
      </c>
      <c r="E5" s="49"/>
      <c r="F5" s="12">
        <f>ROUND(D5*E5,0)</f>
        <v>0</v>
      </c>
    </row>
    <row r="6" spans="1:6" ht="36" customHeight="1">
      <c r="A6" s="27" t="s">
        <v>28</v>
      </c>
      <c r="B6" s="27" t="s">
        <v>31</v>
      </c>
      <c r="C6" s="27" t="s">
        <v>25</v>
      </c>
      <c r="D6" s="27">
        <v>1</v>
      </c>
      <c r="E6" s="49"/>
      <c r="F6" s="12">
        <f>ROUND(D6*E6,0)</f>
        <v>0</v>
      </c>
    </row>
    <row r="7" spans="1:6" ht="36" customHeight="1">
      <c r="A7" s="27" t="s">
        <v>32</v>
      </c>
      <c r="B7" s="27" t="s">
        <v>26</v>
      </c>
      <c r="C7" s="27" t="s">
        <v>25</v>
      </c>
      <c r="D7" s="27">
        <v>1</v>
      </c>
      <c r="E7" s="49"/>
      <c r="F7" s="12">
        <f>ROUND(D7*E7,0)</f>
        <v>0</v>
      </c>
    </row>
    <row r="8" spans="1:6" ht="36" customHeight="1">
      <c r="A8" s="27" t="s">
        <v>51</v>
      </c>
      <c r="B8" s="27" t="s">
        <v>52</v>
      </c>
      <c r="C8" s="27" t="s">
        <v>25</v>
      </c>
      <c r="D8" s="27">
        <v>1</v>
      </c>
      <c r="E8" s="49"/>
      <c r="F8" s="12">
        <f>ROUND(D8*E8,0)</f>
        <v>0</v>
      </c>
    </row>
    <row r="9" spans="1:6" ht="36" customHeight="1">
      <c r="A9" s="27" t="s">
        <v>53</v>
      </c>
      <c r="B9" s="27" t="s">
        <v>27</v>
      </c>
      <c r="C9" s="27" t="s">
        <v>25</v>
      </c>
      <c r="D9" s="27">
        <v>1</v>
      </c>
      <c r="E9" s="49"/>
      <c r="F9" s="12">
        <f>ROUND(D9*E9,0)</f>
        <v>0</v>
      </c>
    </row>
    <row r="10" spans="1:14" ht="36" customHeight="1">
      <c r="A10" s="39" t="s">
        <v>46</v>
      </c>
      <c r="B10" s="39"/>
      <c r="C10" s="39"/>
      <c r="D10" s="42">
        <f>ROUND(SUM(F5:F9),0)</f>
        <v>0</v>
      </c>
      <c r="E10" s="42"/>
      <c r="F10" s="15" t="s">
        <v>19</v>
      </c>
      <c r="G10" s="16"/>
      <c r="H10" s="16"/>
      <c r="I10" s="16"/>
      <c r="J10" s="16"/>
      <c r="K10" s="16"/>
      <c r="L10" s="16"/>
      <c r="M10" s="16"/>
      <c r="N10" s="16"/>
    </row>
    <row r="11" ht="32.25" customHeight="1"/>
    <row r="12" ht="25.5" customHeight="1">
      <c r="A12" s="1"/>
    </row>
  </sheetData>
  <sheetProtection password="88F9" sheet="1"/>
  <protectedRanges>
    <protectedRange sqref="E5:E9" name="区域1"/>
  </protectedRanges>
  <mergeCells count="5">
    <mergeCell ref="A1:F1"/>
    <mergeCell ref="B2:D2"/>
    <mergeCell ref="A3:F3"/>
    <mergeCell ref="A10:C10"/>
    <mergeCell ref="D10:E10"/>
  </mergeCells>
  <printOptions/>
  <pageMargins left="0.7086614173228347" right="0.7086614173228347" top="0.7480314960629921" bottom="1.3385826771653544" header="0.31496062992125984" footer="4.724409448818898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H11" sqref="H11"/>
    </sheetView>
  </sheetViews>
  <sheetFormatPr defaultColWidth="9.00390625" defaultRowHeight="14.25"/>
  <cols>
    <col min="1" max="1" width="11.00390625" style="2" customWidth="1"/>
    <col min="2" max="2" width="23.125" style="6" customWidth="1"/>
    <col min="3" max="3" width="8.625" style="6" customWidth="1"/>
    <col min="4" max="4" width="9.75390625" style="3" customWidth="1"/>
    <col min="5" max="5" width="12.625" style="4" customWidth="1"/>
    <col min="6" max="6" width="15.375" style="4" customWidth="1"/>
    <col min="7" max="7" width="9.00390625" style="6" customWidth="1"/>
    <col min="8" max="8" width="45.00390625" style="6" bestFit="1" customWidth="1"/>
    <col min="9" max="9" width="13.875" style="6" bestFit="1" customWidth="1"/>
    <col min="10" max="16384" width="9.00390625" style="6" customWidth="1"/>
  </cols>
  <sheetData>
    <row r="1" spans="1:6" ht="39" customHeight="1">
      <c r="A1" s="36" t="s">
        <v>0</v>
      </c>
      <c r="B1" s="36"/>
      <c r="C1" s="36"/>
      <c r="D1" s="36"/>
      <c r="E1" s="36"/>
      <c r="F1" s="36"/>
    </row>
    <row r="2" spans="1:6" ht="39" customHeight="1">
      <c r="A2" s="5" t="s">
        <v>18</v>
      </c>
      <c r="B2" s="40" t="str">
        <f>'第100章'!B2</f>
        <v>魏永路（规划二路～京济公路段）绿化工程</v>
      </c>
      <c r="C2" s="40"/>
      <c r="D2" s="40"/>
      <c r="E2" s="41" t="s">
        <v>6</v>
      </c>
      <c r="F2" s="41"/>
    </row>
    <row r="3" spans="1:6" ht="36" customHeight="1">
      <c r="A3" s="38" t="s">
        <v>45</v>
      </c>
      <c r="B3" s="38"/>
      <c r="C3" s="38"/>
      <c r="D3" s="38"/>
      <c r="E3" s="38"/>
      <c r="F3" s="38"/>
    </row>
    <row r="4" spans="1:6" ht="36" customHeight="1">
      <c r="A4" s="7" t="s">
        <v>22</v>
      </c>
      <c r="B4" s="8" t="s">
        <v>23</v>
      </c>
      <c r="C4" s="8" t="s">
        <v>1</v>
      </c>
      <c r="D4" s="9" t="s">
        <v>2</v>
      </c>
      <c r="E4" s="10" t="s">
        <v>3</v>
      </c>
      <c r="F4" s="10" t="s">
        <v>4</v>
      </c>
    </row>
    <row r="5" spans="1:6" s="24" customFormat="1" ht="36.75" customHeight="1">
      <c r="A5" s="30" t="s">
        <v>34</v>
      </c>
      <c r="B5" s="22" t="s">
        <v>35</v>
      </c>
      <c r="C5" s="21" t="s">
        <v>54</v>
      </c>
      <c r="D5" s="33" t="s">
        <v>54</v>
      </c>
      <c r="E5" s="25"/>
      <c r="F5" s="23"/>
    </row>
    <row r="6" spans="1:6" s="24" customFormat="1" ht="36.75" customHeight="1">
      <c r="A6" s="30" t="s">
        <v>36</v>
      </c>
      <c r="B6" s="22" t="s">
        <v>55</v>
      </c>
      <c r="C6" s="21" t="s">
        <v>37</v>
      </c>
      <c r="D6" s="34">
        <v>5326</v>
      </c>
      <c r="E6" s="50"/>
      <c r="F6" s="26">
        <f>ROUND((D6*E6),0)</f>
        <v>0</v>
      </c>
    </row>
    <row r="7" spans="1:6" s="24" customFormat="1" ht="36.75" customHeight="1">
      <c r="A7" s="30" t="s">
        <v>38</v>
      </c>
      <c r="B7" s="22" t="s">
        <v>56</v>
      </c>
      <c r="C7" s="21" t="s">
        <v>37</v>
      </c>
      <c r="D7" s="34">
        <v>5326</v>
      </c>
      <c r="E7" s="50"/>
      <c r="F7" s="26">
        <f>ROUND((D7*E7),0)</f>
        <v>0</v>
      </c>
    </row>
    <row r="8" spans="1:6" s="24" customFormat="1" ht="36.75" customHeight="1">
      <c r="A8" s="30" t="s">
        <v>40</v>
      </c>
      <c r="B8" s="22" t="s">
        <v>41</v>
      </c>
      <c r="C8" s="21" t="s">
        <v>54</v>
      </c>
      <c r="D8" s="34" t="s">
        <v>54</v>
      </c>
      <c r="E8" s="50"/>
      <c r="F8" s="26"/>
    </row>
    <row r="9" spans="1:6" s="24" customFormat="1" ht="36.75" customHeight="1">
      <c r="A9" s="30" t="s">
        <v>36</v>
      </c>
      <c r="B9" s="22" t="s">
        <v>57</v>
      </c>
      <c r="C9" s="21" t="s">
        <v>42</v>
      </c>
      <c r="D9" s="35">
        <v>1733</v>
      </c>
      <c r="E9" s="50"/>
      <c r="F9" s="26">
        <f>ROUND((D9*E9),0)</f>
        <v>0</v>
      </c>
    </row>
    <row r="10" spans="1:6" s="24" customFormat="1" ht="36.75" customHeight="1">
      <c r="A10" s="31" t="s">
        <v>38</v>
      </c>
      <c r="B10" s="22" t="s">
        <v>58</v>
      </c>
      <c r="C10" s="21" t="s">
        <v>42</v>
      </c>
      <c r="D10" s="35">
        <v>2013</v>
      </c>
      <c r="E10" s="50"/>
      <c r="F10" s="26">
        <f>ROUND((D10*E10),0)</f>
        <v>0</v>
      </c>
    </row>
    <row r="11" spans="1:6" s="24" customFormat="1" ht="36.75" customHeight="1">
      <c r="A11" s="30" t="s">
        <v>39</v>
      </c>
      <c r="B11" s="22" t="s">
        <v>59</v>
      </c>
      <c r="C11" s="21" t="s">
        <v>42</v>
      </c>
      <c r="D11" s="35">
        <v>3742</v>
      </c>
      <c r="E11" s="50"/>
      <c r="F11" s="26">
        <f>ROUND((D11*E11),0)</f>
        <v>0</v>
      </c>
    </row>
    <row r="12" spans="1:6" s="24" customFormat="1" ht="36.75" customHeight="1">
      <c r="A12" s="28" t="s">
        <v>60</v>
      </c>
      <c r="B12" s="29" t="s">
        <v>61</v>
      </c>
      <c r="C12" s="21" t="s">
        <v>54</v>
      </c>
      <c r="D12" s="34" t="s">
        <v>54</v>
      </c>
      <c r="E12" s="50"/>
      <c r="F12" s="26"/>
    </row>
    <row r="13" spans="1:6" ht="36.75" customHeight="1">
      <c r="A13" s="20" t="s">
        <v>36</v>
      </c>
      <c r="B13" s="29" t="s">
        <v>62</v>
      </c>
      <c r="C13" s="27" t="s">
        <v>43</v>
      </c>
      <c r="D13" s="14">
        <v>4450</v>
      </c>
      <c r="E13" s="11"/>
      <c r="F13" s="26">
        <f>ROUND((D13*E13),0)</f>
        <v>0</v>
      </c>
    </row>
    <row r="14" spans="1:6" ht="36" customHeight="1">
      <c r="A14" s="39" t="s">
        <v>44</v>
      </c>
      <c r="B14" s="39"/>
      <c r="C14" s="39"/>
      <c r="D14" s="42">
        <f>ROUND(SUM(F6:F13),0)</f>
        <v>0</v>
      </c>
      <c r="E14" s="42"/>
      <c r="F14" s="13" t="s">
        <v>19</v>
      </c>
    </row>
  </sheetData>
  <sheetProtection password="88F9" sheet="1"/>
  <protectedRanges>
    <protectedRange sqref="E6:E7 E9:E11 E13" name="区域1"/>
  </protectedRanges>
  <mergeCells count="6">
    <mergeCell ref="A1:F1"/>
    <mergeCell ref="B2:D2"/>
    <mergeCell ref="E2:F2"/>
    <mergeCell ref="A3:F3"/>
    <mergeCell ref="A14:C14"/>
    <mergeCell ref="D14:E14"/>
  </mergeCells>
  <printOptions horizontalCentered="1"/>
  <pageMargins left="0.7480314960629921" right="0.7480314960629921" top="0.7874015748031497" bottom="1.2708333333333333" header="0.5118110236220472" footer="2.08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G9" sqref="G9"/>
    </sheetView>
  </sheetViews>
  <sheetFormatPr defaultColWidth="9.00390625" defaultRowHeight="14.25"/>
  <cols>
    <col min="1" max="2" width="9.625" style="0" customWidth="1"/>
    <col min="3" max="3" width="45.125" style="0" customWidth="1"/>
    <col min="4" max="4" width="16.875" style="0" customWidth="1"/>
  </cols>
  <sheetData>
    <row r="1" spans="1:4" ht="36" customHeight="1">
      <c r="A1" s="44" t="s">
        <v>7</v>
      </c>
      <c r="B1" s="44"/>
      <c r="C1" s="44"/>
      <c r="D1" s="44"/>
    </row>
    <row r="2" spans="1:4" s="17" customFormat="1" ht="36" customHeight="1">
      <c r="A2" s="48" t="str">
        <f>"工程名称："&amp;'第700章'!B2</f>
        <v>工程名称：魏永路（规划二路～京济公路段）绿化工程</v>
      </c>
      <c r="B2" s="48"/>
      <c r="C2" s="48"/>
      <c r="D2" s="48"/>
    </row>
    <row r="3" spans="1:4" s="17" customFormat="1" ht="36" customHeight="1">
      <c r="A3" s="18" t="s">
        <v>8</v>
      </c>
      <c r="B3" s="18" t="s">
        <v>9</v>
      </c>
      <c r="C3" s="18" t="s">
        <v>10</v>
      </c>
      <c r="D3" s="32" t="s">
        <v>49</v>
      </c>
    </row>
    <row r="4" spans="1:4" s="17" customFormat="1" ht="30.75" customHeight="1">
      <c r="A4" s="19">
        <v>1</v>
      </c>
      <c r="B4" s="19">
        <v>100</v>
      </c>
      <c r="C4" s="19" t="s">
        <v>11</v>
      </c>
      <c r="D4" s="51">
        <f>SUM('第100章'!D10)</f>
        <v>0</v>
      </c>
    </row>
    <row r="5" spans="1:4" s="17" customFormat="1" ht="30.75" customHeight="1">
      <c r="A5" s="19">
        <v>2</v>
      </c>
      <c r="B5" s="19">
        <v>200</v>
      </c>
      <c r="C5" s="19" t="s">
        <v>12</v>
      </c>
      <c r="D5" s="51"/>
    </row>
    <row r="6" spans="1:4" s="17" customFormat="1" ht="30.75" customHeight="1">
      <c r="A6" s="19">
        <v>3</v>
      </c>
      <c r="B6" s="19">
        <v>300</v>
      </c>
      <c r="C6" s="19" t="s">
        <v>13</v>
      </c>
      <c r="D6" s="51"/>
    </row>
    <row r="7" spans="1:4" s="17" customFormat="1" ht="30.75" customHeight="1">
      <c r="A7" s="19">
        <v>4</v>
      </c>
      <c r="B7" s="19">
        <v>400</v>
      </c>
      <c r="C7" s="19" t="s">
        <v>14</v>
      </c>
      <c r="D7" s="51"/>
    </row>
    <row r="8" spans="1:4" s="17" customFormat="1" ht="30.75" customHeight="1">
      <c r="A8" s="19">
        <v>5</v>
      </c>
      <c r="B8" s="19">
        <v>500</v>
      </c>
      <c r="C8" s="19" t="s">
        <v>15</v>
      </c>
      <c r="D8" s="51"/>
    </row>
    <row r="9" spans="1:4" s="17" customFormat="1" ht="30.75" customHeight="1">
      <c r="A9" s="19">
        <v>6</v>
      </c>
      <c r="B9" s="19">
        <v>600</v>
      </c>
      <c r="C9" s="19" t="s">
        <v>16</v>
      </c>
      <c r="D9" s="51"/>
    </row>
    <row r="10" spans="1:4" s="17" customFormat="1" ht="30.75" customHeight="1">
      <c r="A10" s="19">
        <v>7</v>
      </c>
      <c r="B10" s="19">
        <v>700</v>
      </c>
      <c r="C10" s="19" t="s">
        <v>17</v>
      </c>
      <c r="D10" s="51">
        <f>SUM('第700章'!D14)</f>
        <v>0</v>
      </c>
    </row>
    <row r="11" spans="1:4" s="17" customFormat="1" ht="30.75" customHeight="1">
      <c r="A11" s="19">
        <v>8</v>
      </c>
      <c r="B11" s="43" t="s">
        <v>20</v>
      </c>
      <c r="C11" s="43"/>
      <c r="D11" s="51">
        <f>SUM(D4:D10)</f>
        <v>0</v>
      </c>
    </row>
    <row r="12" spans="1:4" s="17" customFormat="1" ht="33.75" customHeight="1">
      <c r="A12" s="19">
        <v>9</v>
      </c>
      <c r="B12" s="43" t="s">
        <v>21</v>
      </c>
      <c r="C12" s="43"/>
      <c r="D12" s="51"/>
    </row>
    <row r="13" spans="1:4" s="17" customFormat="1" ht="33.75" customHeight="1">
      <c r="A13" s="19">
        <v>10</v>
      </c>
      <c r="B13" s="43" t="s">
        <v>33</v>
      </c>
      <c r="C13" s="43"/>
      <c r="D13" s="52">
        <f>ROUND((6046614*0.015),0)</f>
        <v>90699</v>
      </c>
    </row>
    <row r="14" spans="1:4" s="17" customFormat="1" ht="33.75" customHeight="1">
      <c r="A14" s="19">
        <v>11</v>
      </c>
      <c r="B14" s="45" t="s">
        <v>29</v>
      </c>
      <c r="C14" s="46"/>
      <c r="D14" s="51">
        <f>ROUND(D11-D12-D13,0)</f>
        <v>-90699</v>
      </c>
    </row>
    <row r="15" spans="1:4" s="17" customFormat="1" ht="33.75" customHeight="1">
      <c r="A15" s="19">
        <v>12</v>
      </c>
      <c r="B15" s="47" t="s">
        <v>63</v>
      </c>
      <c r="C15" s="43"/>
      <c r="D15" s="51">
        <f>ROUND(D14*3%,0)</f>
        <v>-2721</v>
      </c>
    </row>
    <row r="16" spans="1:4" s="17" customFormat="1" ht="33.75" customHeight="1">
      <c r="A16" s="19">
        <v>13</v>
      </c>
      <c r="B16" s="43" t="s">
        <v>30</v>
      </c>
      <c r="C16" s="43"/>
      <c r="D16" s="51">
        <f>D11+D15</f>
        <v>-2721</v>
      </c>
    </row>
  </sheetData>
  <sheetProtection password="88F9" sheet="1"/>
  <mergeCells count="8">
    <mergeCell ref="B13:C13"/>
    <mergeCell ref="A1:D1"/>
    <mergeCell ref="B11:C11"/>
    <mergeCell ref="B12:C12"/>
    <mergeCell ref="B16:C16"/>
    <mergeCell ref="B14:C14"/>
    <mergeCell ref="B15:C15"/>
    <mergeCell ref="A2:D2"/>
  </mergeCells>
  <printOptions horizontalCentered="1"/>
  <pageMargins left="0.3937007874015748" right="0.3937007874015748" top="0.81" bottom="0.5118110236220472" header="0.31496062992125984" footer="2.1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USER-</cp:lastModifiedBy>
  <cp:lastPrinted>2014-09-25T01:55:08Z</cp:lastPrinted>
  <dcterms:created xsi:type="dcterms:W3CDTF">2008-04-07T07:00:19Z</dcterms:created>
  <dcterms:modified xsi:type="dcterms:W3CDTF">2014-09-25T01:56:14Z</dcterms:modified>
  <cp:category/>
  <cp:version/>
  <cp:contentType/>
  <cp:contentStatus/>
</cp:coreProperties>
</file>