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1475" tabRatio="610" activeTab="3"/>
  </bookViews>
  <sheets>
    <sheet name="第100章" sheetId="1" r:id="rId1"/>
    <sheet name="第200章" sheetId="2" r:id="rId2"/>
    <sheet name="第300章 " sheetId="3" r:id="rId3"/>
    <sheet name="汇总表" sheetId="4" r:id="rId4"/>
  </sheets>
  <definedNames>
    <definedName name="_xlnm.Print_Titles" localSheetId="1">'第200章'!$1:$4</definedName>
    <definedName name="_xlnm.Print_Titles" localSheetId="2">'第300章 '!$1:$4</definedName>
  </definedNames>
  <calcPr fullCalcOnLoad="1"/>
</workbook>
</file>

<file path=xl/sharedStrings.xml><?xml version="1.0" encoding="utf-8"?>
<sst xmlns="http://schemas.openxmlformats.org/spreadsheetml/2006/main" count="102" uniqueCount="69">
  <si>
    <t>工程量清单</t>
  </si>
  <si>
    <t>工程名称：</t>
  </si>
  <si>
    <t>门头沟区G109国道中修工程</t>
  </si>
  <si>
    <t>货币单位：人民币元</t>
  </si>
  <si>
    <t>清单     第100章   总则</t>
  </si>
  <si>
    <t>子目号</t>
  </si>
  <si>
    <t>子目名称</t>
  </si>
  <si>
    <t>单位</t>
  </si>
  <si>
    <t>数量</t>
  </si>
  <si>
    <t>单价</t>
  </si>
  <si>
    <t>合价</t>
  </si>
  <si>
    <t>102-1</t>
  </si>
  <si>
    <t>竣工文件</t>
  </si>
  <si>
    <t>总额</t>
  </si>
  <si>
    <t>102-2</t>
  </si>
  <si>
    <t>施工环保费</t>
  </si>
  <si>
    <t>102-3</t>
  </si>
  <si>
    <t>安全生产费</t>
  </si>
  <si>
    <t>103-1</t>
  </si>
  <si>
    <r>
      <t>临时道路修建、养护与拆除
（包括原道路的养护费</t>
    </r>
    <r>
      <rPr>
        <sz val="12"/>
        <color indexed="8"/>
        <rFont val="宋体"/>
        <family val="0"/>
      </rPr>
      <t>)</t>
    </r>
  </si>
  <si>
    <r>
      <t>1</t>
    </r>
    <r>
      <rPr>
        <sz val="12"/>
        <color indexed="8"/>
        <rFont val="宋体"/>
        <family val="0"/>
      </rPr>
      <t>03-6</t>
    </r>
  </si>
  <si>
    <t>交通导改</t>
  </si>
  <si>
    <t>104-1</t>
  </si>
  <si>
    <t>承包人驻地建设</t>
  </si>
  <si>
    <t>清单  第100章 合计   人民币</t>
  </si>
  <si>
    <t>元</t>
  </si>
  <si>
    <t xml:space="preserve">  货币单位：人民币元</t>
  </si>
  <si>
    <t>清单     第200章  路 基</t>
  </si>
  <si>
    <t>202-4</t>
  </si>
  <si>
    <t>铣刨旧路</t>
  </si>
  <si>
    <t/>
  </si>
  <si>
    <t>-a</t>
  </si>
  <si>
    <t>铣刨旧路面层  5cm</t>
  </si>
  <si>
    <t>m2</t>
  </si>
  <si>
    <t>202-5</t>
  </si>
  <si>
    <t>旧路面沥青混合料回收</t>
  </si>
  <si>
    <t>使用8年以下</t>
  </si>
  <si>
    <t>t</t>
  </si>
  <si>
    <t>清单  第200章 合计   人民币</t>
  </si>
  <si>
    <t>清单     第300章  路面</t>
  </si>
  <si>
    <t>308-2</t>
  </si>
  <si>
    <t>粘层</t>
  </si>
  <si>
    <t>改性乳化沥青粘层</t>
  </si>
  <si>
    <t>308-3</t>
  </si>
  <si>
    <t>m</t>
  </si>
  <si>
    <t>309-2</t>
  </si>
  <si>
    <t>中粒式沥青混凝土</t>
  </si>
  <si>
    <t>ZAC-16C 5cm</t>
  </si>
  <si>
    <t>清单  第300章 合计   人民币</t>
  </si>
  <si>
    <t>工程量清单汇总表</t>
  </si>
  <si>
    <t>工程名称：门头沟区G109国道中修工程</t>
  </si>
  <si>
    <t>序号</t>
  </si>
  <si>
    <t>章次</t>
  </si>
  <si>
    <t>科   目   名   称</t>
  </si>
  <si>
    <t>金额（元）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</si>
  <si>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</si>
  <si>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</si>
  <si>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</si>
  <si>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</si>
  <si>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</si>
  <si>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</si>
  <si>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</si>
  <si>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</si>
  <si>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</si>
  <si>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</si>
  <si>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清单合计减去材料、工程设备、专业工程暂估价、安全生产费（非竞争性部分）合计(8-9-10=11)（评标价）</t>
  </si>
  <si>
    <t>按上项（11）金额的3%作为不可预见因素的暂定金额</t>
  </si>
  <si>
    <t>投标价（8+12=13）</t>
  </si>
  <si>
    <t>灌缝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</si>
</sst>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2">
    <font>
      <sz val="12"/>
      <name val="宋体"/>
      <family val="0"/>
    </font>
    <font>
      <b/>
      <sz val="16"/>
      <name val="宋体"/>
      <family val="0"/>
    </font>
    <font>
      <b/>
      <sz val="10.5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2"/>
      <name val="宋体"/>
      <family val="0"/>
    </font>
    <font>
      <sz val="16"/>
      <name val="宋体"/>
      <family val="0"/>
    </font>
    <font>
      <sz val="11"/>
      <color indexed="9"/>
      <name val="等线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5" fillId="6" borderId="0" applyNumberFormat="0" applyBorder="0" applyAlignment="0" applyProtection="0"/>
    <xf numFmtId="0" fontId="11" fillId="7" borderId="0" applyNumberFormat="0" applyBorder="0" applyAlignment="0" applyProtection="0"/>
    <xf numFmtId="0" fontId="15" fillId="7" borderId="0" applyNumberFormat="0" applyBorder="0" applyAlignment="0" applyProtection="0"/>
    <xf numFmtId="0" fontId="11" fillId="8" borderId="0" applyNumberFormat="0" applyBorder="0" applyAlignment="0" applyProtection="0"/>
    <xf numFmtId="0" fontId="15" fillId="8" borderId="0" applyNumberFormat="0" applyBorder="0" applyAlignment="0" applyProtection="0"/>
    <xf numFmtId="0" fontId="11" fillId="9" borderId="0" applyNumberFormat="0" applyBorder="0" applyAlignment="0" applyProtection="0"/>
    <xf numFmtId="0" fontId="15" fillId="9" borderId="0" applyNumberFormat="0" applyBorder="0" applyAlignment="0" applyProtection="0"/>
    <xf numFmtId="0" fontId="11" fillId="2" borderId="0" applyNumberFormat="0" applyBorder="0" applyAlignment="0" applyProtection="0"/>
    <xf numFmtId="0" fontId="15" fillId="2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5" fillId="10" borderId="0" applyNumberFormat="0" applyBorder="0" applyAlignment="0" applyProtection="0"/>
    <xf numFmtId="0" fontId="11" fillId="7" borderId="0" applyNumberFormat="0" applyBorder="0" applyAlignment="0" applyProtection="0"/>
    <xf numFmtId="0" fontId="15" fillId="7" borderId="0" applyNumberFormat="0" applyBorder="0" applyAlignment="0" applyProtection="0"/>
    <xf numFmtId="0" fontId="11" fillId="14" borderId="0" applyNumberFormat="0" applyBorder="0" applyAlignment="0" applyProtection="0"/>
    <xf numFmtId="0" fontId="15" fillId="14" borderId="0" applyNumberFormat="0" applyBorder="0" applyAlignment="0" applyProtection="0"/>
    <xf numFmtId="0" fontId="11" fillId="15" borderId="0" applyNumberFormat="0" applyBorder="0" applyAlignment="0" applyProtection="0"/>
    <xf numFmtId="0" fontId="15" fillId="15" borderId="0" applyNumberFormat="0" applyBorder="0" applyAlignment="0" applyProtection="0"/>
    <xf numFmtId="0" fontId="11" fillId="10" borderId="0" applyNumberFormat="0" applyBorder="0" applyAlignment="0" applyProtection="0"/>
    <xf numFmtId="0" fontId="15" fillId="10" borderId="0" applyNumberFormat="0" applyBorder="0" applyAlignment="0" applyProtection="0"/>
    <xf numFmtId="0" fontId="11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0" borderId="0" applyNumberFormat="0" applyBorder="0" applyAlignment="0" applyProtection="0"/>
    <xf numFmtId="0" fontId="10" fillId="10" borderId="0" applyNumberFormat="0" applyBorder="0" applyAlignment="0" applyProtection="0"/>
    <xf numFmtId="0" fontId="14" fillId="7" borderId="0" applyNumberFormat="0" applyBorder="0" applyAlignment="0" applyProtection="0"/>
    <xf numFmtId="0" fontId="10" fillId="7" borderId="0" applyNumberFormat="0" applyBorder="0" applyAlignment="0" applyProtection="0"/>
    <xf numFmtId="0" fontId="14" fillId="14" borderId="0" applyNumberFormat="0" applyBorder="0" applyAlignment="0" applyProtection="0"/>
    <xf numFmtId="0" fontId="10" fillId="14" borderId="0" applyNumberFormat="0" applyBorder="0" applyAlignment="0" applyProtection="0"/>
    <xf numFmtId="0" fontId="14" fillId="15" borderId="0" applyNumberFormat="0" applyBorder="0" applyAlignment="0" applyProtection="0"/>
    <xf numFmtId="0" fontId="10" fillId="15" borderId="0" applyNumberFormat="0" applyBorder="0" applyAlignment="0" applyProtection="0"/>
    <xf numFmtId="0" fontId="14" fillId="18" borderId="0" applyNumberFormat="0" applyBorder="0" applyAlignment="0" applyProtection="0"/>
    <xf numFmtId="0" fontId="10" fillId="18" borderId="0" applyNumberFormat="0" applyBorder="0" applyAlignment="0" applyProtection="0"/>
    <xf numFmtId="0" fontId="14" fillId="20" borderId="0" applyNumberFormat="0" applyBorder="0" applyAlignment="0" applyProtection="0"/>
    <xf numFmtId="0" fontId="10" fillId="20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21" fillId="0" borderId="0">
      <alignment/>
      <protection/>
    </xf>
    <xf numFmtId="0" fontId="11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4" borderId="5" applyNumberFormat="0" applyAlignment="0" applyProtection="0"/>
    <xf numFmtId="0" fontId="13" fillId="14" borderId="5" applyNumberFormat="0" applyAlignment="0" applyProtection="0"/>
    <xf numFmtId="0" fontId="17" fillId="21" borderId="6" applyNumberFormat="0" applyAlignment="0" applyProtection="0"/>
    <xf numFmtId="0" fontId="17" fillId="21" borderId="6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2" fillId="14" borderId="8" applyNumberFormat="0" applyAlignment="0" applyProtection="0"/>
    <xf numFmtId="0" fontId="22" fillId="14" borderId="8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8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0" fillId="18" borderId="0" applyNumberFormat="0" applyBorder="0" applyAlignment="0" applyProtection="0"/>
    <xf numFmtId="0" fontId="14" fillId="24" borderId="0" applyNumberFormat="0" applyBorder="0" applyAlignment="0" applyProtection="0"/>
    <xf numFmtId="0" fontId="10" fillId="24" borderId="0" applyNumberFormat="0" applyBorder="0" applyAlignment="0" applyProtection="0"/>
    <xf numFmtId="0" fontId="14" fillId="21" borderId="0" applyNumberFormat="0" applyBorder="0" applyAlignment="0" applyProtection="0"/>
    <xf numFmtId="0" fontId="10" fillId="21" borderId="0" applyNumberFormat="0" applyBorder="0" applyAlignment="0" applyProtection="0"/>
    <xf numFmtId="0" fontId="14" fillId="13" borderId="0" applyNumberFormat="0" applyBorder="0" applyAlignment="0" applyProtection="0"/>
    <xf numFmtId="0" fontId="10" fillId="13" borderId="0" applyNumberFormat="0" applyBorder="0" applyAlignment="0" applyProtection="0"/>
    <xf numFmtId="0" fontId="14" fillId="22" borderId="0" applyNumberFormat="0" applyBorder="0" applyAlignment="0" applyProtection="0"/>
    <xf numFmtId="0" fontId="10" fillId="22" borderId="0" applyNumberFormat="0" applyBorder="0" applyAlignment="0" applyProtection="0"/>
    <xf numFmtId="0" fontId="14" fillId="20" borderId="0" applyNumberFormat="0" applyBorder="0" applyAlignment="0" applyProtection="0"/>
    <xf numFmtId="0" fontId="10" fillId="20" borderId="0" applyNumberFormat="0" applyBorder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49" fontId="0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7" fillId="0" borderId="10" xfId="100" applyFont="1" applyFill="1" applyBorder="1" applyAlignment="1">
      <alignment horizontal="center" vertical="center" wrapText="1"/>
      <protection/>
    </xf>
    <xf numFmtId="0" fontId="7" fillId="0" borderId="10" xfId="100" applyFont="1" applyFill="1" applyBorder="1" applyAlignment="1">
      <alignment horizontal="left" vertical="center" wrapText="1"/>
      <protection/>
    </xf>
    <xf numFmtId="176" fontId="7" fillId="0" borderId="10" xfId="100" applyNumberFormat="1" applyFont="1" applyFill="1" applyBorder="1" applyAlignment="1">
      <alignment horizontal="center" vertical="center" wrapText="1"/>
      <protection/>
    </xf>
    <xf numFmtId="177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0" xfId="0" applyFont="1" applyFill="1" applyBorder="1" applyAlignment="1">
      <alignment horizontal="center" vertical="center" shrinkToFit="1"/>
    </xf>
    <xf numFmtId="0" fontId="0" fillId="8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center"/>
    </xf>
    <xf numFmtId="176" fontId="6" fillId="0" borderId="10" xfId="0" applyNumberFormat="1" applyFont="1" applyFill="1" applyBorder="1" applyAlignment="1">
      <alignment horizontal="center" vertical="center" shrinkToFit="1"/>
    </xf>
    <xf numFmtId="176" fontId="7" fillId="0" borderId="10" xfId="0" applyNumberFormat="1" applyFont="1" applyFill="1" applyBorder="1" applyAlignment="1">
      <alignment horizontal="center" vertical="center" wrapText="1"/>
    </xf>
    <xf numFmtId="177" fontId="0" fillId="8" borderId="10" xfId="0" applyNumberFormat="1" applyFont="1" applyFill="1" applyBorder="1" applyAlignment="1" applyProtection="1">
      <alignment horizontal="center" vertical="center" shrinkToFit="1"/>
      <protection hidden="1"/>
    </xf>
    <xf numFmtId="49" fontId="7" fillId="8" borderId="10" xfId="100" applyNumberFormat="1" applyFont="1" applyFill="1" applyBorder="1" applyAlignment="1">
      <alignment horizontal="center" vertical="center" wrapText="1"/>
      <protection/>
    </xf>
    <xf numFmtId="0" fontId="7" fillId="8" borderId="10" xfId="100" applyFont="1" applyFill="1" applyBorder="1" applyAlignment="1">
      <alignment horizontal="left" vertical="center" wrapText="1"/>
      <protection/>
    </xf>
    <xf numFmtId="0" fontId="7" fillId="8" borderId="10" xfId="100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100" applyNumberFormat="1" applyFont="1" applyFill="1" applyBorder="1" applyAlignment="1">
      <alignment horizontal="center" vertical="center" wrapText="1"/>
      <protection/>
    </xf>
    <xf numFmtId="0" fontId="0" fillId="8" borderId="10" xfId="100" applyFont="1" applyFill="1" applyBorder="1" applyAlignment="1">
      <alignment horizontal="center" vertical="center" wrapText="1"/>
      <protection/>
    </xf>
    <xf numFmtId="176" fontId="0" fillId="8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0" fillId="8" borderId="10" xfId="100" applyFont="1" applyFill="1" applyBorder="1" applyAlignment="1">
      <alignment horizontal="left" vertical="center" wrapText="1"/>
      <protection/>
    </xf>
    <xf numFmtId="177" fontId="7" fillId="0" borderId="10" xfId="0" applyNumberFormat="1" applyFont="1" applyFill="1" applyBorder="1" applyAlignment="1">
      <alignment horizontal="center" vertical="center" shrinkToFit="1"/>
    </xf>
    <xf numFmtId="176" fontId="7" fillId="0" borderId="10" xfId="0" applyNumberFormat="1" applyFont="1" applyFill="1" applyBorder="1" applyAlignment="1">
      <alignment horizontal="center" vertical="center" shrinkToFit="1"/>
    </xf>
    <xf numFmtId="176" fontId="0" fillId="0" borderId="10" xfId="0" applyNumberFormat="1" applyFont="1" applyFill="1" applyBorder="1" applyAlignment="1">
      <alignment horizontal="center" vertical="center" shrinkToFit="1"/>
    </xf>
    <xf numFmtId="176" fontId="7" fillId="0" borderId="10" xfId="100" applyNumberFormat="1" applyFont="1" applyFill="1" applyBorder="1" applyAlignment="1">
      <alignment horizontal="center" vertical="center" shrinkToFit="1"/>
      <protection/>
    </xf>
    <xf numFmtId="177" fontId="0" fillId="0" borderId="10" xfId="0" applyNumberFormat="1" applyFont="1" applyFill="1" applyBorder="1" applyAlignment="1">
      <alignment horizontal="center" vertical="center" shrinkToFit="1"/>
    </xf>
    <xf numFmtId="177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177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 applyProtection="1">
      <alignment horizontal="center" vertical="center" shrinkToFit="1"/>
      <protection hidden="1"/>
    </xf>
    <xf numFmtId="177" fontId="8" fillId="0" borderId="13" xfId="0" applyNumberFormat="1" applyFont="1" applyFill="1" applyBorder="1" applyAlignment="1" applyProtection="1">
      <alignment horizontal="center" vertical="center" shrinkToFit="1"/>
      <protection hidden="1"/>
    </xf>
    <xf numFmtId="177" fontId="8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7" fillId="0" borderId="10" xfId="100" applyFont="1" applyFill="1" applyBorder="1" applyAlignment="1">
      <alignment horizontal="left" vertical="center" wrapText="1"/>
      <protection/>
    </xf>
  </cellXfs>
  <cellStyles count="15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1 2" xfId="28"/>
    <cellStyle name="20% - 着色 2" xfId="29"/>
    <cellStyle name="20% - 着色 2 2" xfId="30"/>
    <cellStyle name="20% - 着色 3" xfId="31"/>
    <cellStyle name="20% - 着色 3 2" xfId="32"/>
    <cellStyle name="20% - 着色 4" xfId="33"/>
    <cellStyle name="20% - 着色 4 2" xfId="34"/>
    <cellStyle name="20% - 着色 5" xfId="35"/>
    <cellStyle name="20% - 着色 5 2" xfId="36"/>
    <cellStyle name="20% - 着色 6" xfId="37"/>
    <cellStyle name="20% - 着色 6 2" xfId="38"/>
    <cellStyle name="40% - 强调文字颜色 1" xfId="39"/>
    <cellStyle name="40% - 强调文字颜色 1 2" xfId="40"/>
    <cellStyle name="40% - 强调文字颜色 2" xfId="41"/>
    <cellStyle name="40% - 强调文字颜色 2 2" xfId="42"/>
    <cellStyle name="40% - 强调文字颜色 3" xfId="43"/>
    <cellStyle name="40% - 强调文字颜色 3 2" xfId="44"/>
    <cellStyle name="40% - 强调文字颜色 4" xfId="45"/>
    <cellStyle name="40% - 强调文字颜色 4 2" xfId="46"/>
    <cellStyle name="40% - 强调文字颜色 5" xfId="47"/>
    <cellStyle name="40% - 强调文字颜色 5 2" xfId="48"/>
    <cellStyle name="40% - 强调文字颜色 6" xfId="49"/>
    <cellStyle name="40% - 强调文字颜色 6 2" xfId="50"/>
    <cellStyle name="40% - 着色 1" xfId="51"/>
    <cellStyle name="40% - 着色 1 2" xfId="52"/>
    <cellStyle name="40% - 着色 2" xfId="53"/>
    <cellStyle name="40% - 着色 2 2" xfId="54"/>
    <cellStyle name="40% - 着色 3" xfId="55"/>
    <cellStyle name="40% - 着色 3 2" xfId="56"/>
    <cellStyle name="40% - 着色 4" xfId="57"/>
    <cellStyle name="40% - 着色 4 2" xfId="58"/>
    <cellStyle name="40% - 着色 5" xfId="59"/>
    <cellStyle name="40% - 着色 5 2" xfId="60"/>
    <cellStyle name="40% - 着色 6" xfId="61"/>
    <cellStyle name="40% - 着色 6 2" xfId="62"/>
    <cellStyle name="60% - 强调文字颜色 1" xfId="63"/>
    <cellStyle name="60% - 强调文字颜色 1 2" xfId="64"/>
    <cellStyle name="60% - 强调文字颜色 2" xfId="65"/>
    <cellStyle name="60% - 强调文字颜色 2 2" xfId="66"/>
    <cellStyle name="60% - 强调文字颜色 3" xfId="67"/>
    <cellStyle name="60% - 强调文字颜色 3 2" xfId="68"/>
    <cellStyle name="60% - 强调文字颜色 4" xfId="69"/>
    <cellStyle name="60% - 强调文字颜色 4 2" xfId="70"/>
    <cellStyle name="60% - 强调文字颜色 5" xfId="71"/>
    <cellStyle name="60% - 强调文字颜色 5 2" xfId="72"/>
    <cellStyle name="60% - 强调文字颜色 6" xfId="73"/>
    <cellStyle name="60% - 强调文字颜色 6 2" xfId="74"/>
    <cellStyle name="60% - 着色 1" xfId="75"/>
    <cellStyle name="60% - 着色 1 2" xfId="76"/>
    <cellStyle name="60% - 着色 2" xfId="77"/>
    <cellStyle name="60% - 着色 2 2" xfId="78"/>
    <cellStyle name="60% - 着色 3" xfId="79"/>
    <cellStyle name="60% - 着色 3 2" xfId="80"/>
    <cellStyle name="60% - 着色 4" xfId="81"/>
    <cellStyle name="60% - 着色 4 2" xfId="82"/>
    <cellStyle name="60% - 着色 5" xfId="83"/>
    <cellStyle name="60% - 着色 5 2" xfId="84"/>
    <cellStyle name="60% - 着色 6" xfId="85"/>
    <cellStyle name="60% - 着色 6 2" xfId="86"/>
    <cellStyle name="Percent" xfId="87"/>
    <cellStyle name="标题" xfId="88"/>
    <cellStyle name="标题 1" xfId="89"/>
    <cellStyle name="标题 1 2" xfId="90"/>
    <cellStyle name="标题 2" xfId="91"/>
    <cellStyle name="标题 2 2" xfId="92"/>
    <cellStyle name="标题 3" xfId="93"/>
    <cellStyle name="标题 3 2" xfId="94"/>
    <cellStyle name="标题 4" xfId="95"/>
    <cellStyle name="标题 4 2" xfId="96"/>
    <cellStyle name="标题 5" xfId="97"/>
    <cellStyle name="差" xfId="98"/>
    <cellStyle name="差 2" xfId="99"/>
    <cellStyle name="常规 2" xfId="100"/>
    <cellStyle name="常规 2 2" xfId="101"/>
    <cellStyle name="常规 2 3" xfId="102"/>
    <cellStyle name="常规 2 4" xfId="103"/>
    <cellStyle name="常规 3" xfId="104"/>
    <cellStyle name="常规 3 2" xfId="105"/>
    <cellStyle name="常规 4" xfId="106"/>
    <cellStyle name="常规 5" xfId="107"/>
    <cellStyle name="常规 5 2" xfId="108"/>
    <cellStyle name="常规 6" xfId="109"/>
    <cellStyle name="常规 7" xfId="110"/>
    <cellStyle name="常规 8" xfId="111"/>
    <cellStyle name="Hyperlink" xfId="112"/>
    <cellStyle name="好" xfId="113"/>
    <cellStyle name="好 2" xfId="114"/>
    <cellStyle name="汇总" xfId="115"/>
    <cellStyle name="汇总 2" xfId="116"/>
    <cellStyle name="Currency" xfId="117"/>
    <cellStyle name="Currency [0]" xfId="118"/>
    <cellStyle name="计算" xfId="119"/>
    <cellStyle name="计算 2" xfId="120"/>
    <cellStyle name="检查单元格" xfId="121"/>
    <cellStyle name="检查单元格 2" xfId="122"/>
    <cellStyle name="解释性文本" xfId="123"/>
    <cellStyle name="解释性文本 2" xfId="124"/>
    <cellStyle name="警告文本" xfId="125"/>
    <cellStyle name="警告文本 2" xfId="126"/>
    <cellStyle name="链接单元格" xfId="127"/>
    <cellStyle name="链接单元格 2" xfId="128"/>
    <cellStyle name="Comma" xfId="129"/>
    <cellStyle name="Comma [0]" xfId="130"/>
    <cellStyle name="强调文字颜色 1" xfId="131"/>
    <cellStyle name="强调文字颜色 1 2" xfId="132"/>
    <cellStyle name="强调文字颜色 2" xfId="133"/>
    <cellStyle name="强调文字颜色 2 2" xfId="134"/>
    <cellStyle name="强调文字颜色 3" xfId="135"/>
    <cellStyle name="强调文字颜色 3 2" xfId="136"/>
    <cellStyle name="强调文字颜色 4" xfId="137"/>
    <cellStyle name="强调文字颜色 4 2" xfId="138"/>
    <cellStyle name="强调文字颜色 5" xfId="139"/>
    <cellStyle name="强调文字颜色 5 2" xfId="140"/>
    <cellStyle name="强调文字颜色 6" xfId="141"/>
    <cellStyle name="强调文字颜色 6 2" xfId="142"/>
    <cellStyle name="适中" xfId="143"/>
    <cellStyle name="适中 2" xfId="144"/>
    <cellStyle name="输出" xfId="145"/>
    <cellStyle name="输出 2" xfId="146"/>
    <cellStyle name="输入" xfId="147"/>
    <cellStyle name="输入 2" xfId="148"/>
    <cellStyle name="Followed Hyperlink" xfId="149"/>
    <cellStyle name="着色 1" xfId="150"/>
    <cellStyle name="着色 1 2" xfId="151"/>
    <cellStyle name="着色 2" xfId="152"/>
    <cellStyle name="着色 2 2" xfId="153"/>
    <cellStyle name="着色 3" xfId="154"/>
    <cellStyle name="着色 3 2" xfId="155"/>
    <cellStyle name="着色 4" xfId="156"/>
    <cellStyle name="着色 4 2" xfId="157"/>
    <cellStyle name="着色 5" xfId="158"/>
    <cellStyle name="着色 5 2" xfId="159"/>
    <cellStyle name="着色 6" xfId="160"/>
    <cellStyle name="着色 6 2" xfId="161"/>
    <cellStyle name="注释" xfId="162"/>
    <cellStyle name="注释 2" xfId="163"/>
    <cellStyle name="注释 3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H8" sqref="H8"/>
    </sheetView>
  </sheetViews>
  <sheetFormatPr defaultColWidth="9.00390625" defaultRowHeight="14.25"/>
  <cols>
    <col min="1" max="1" width="9.50390625" style="1" customWidth="1"/>
    <col min="2" max="2" width="27.00390625" style="1" customWidth="1"/>
    <col min="3" max="3" width="9.00390625" style="1" customWidth="1"/>
    <col min="4" max="4" width="11.25390625" style="1" customWidth="1"/>
    <col min="5" max="5" width="10.625" style="1" customWidth="1"/>
    <col min="6" max="6" width="11.75390625" style="1" customWidth="1"/>
    <col min="7" max="7" width="9.00390625" style="1" customWidth="1"/>
    <col min="8" max="8" width="11.625" style="1" bestFit="1" customWidth="1"/>
    <col min="9" max="16384" width="9.00390625" style="1" customWidth="1"/>
  </cols>
  <sheetData>
    <row r="1" spans="1:6" ht="45" customHeight="1">
      <c r="A1" s="46" t="s">
        <v>0</v>
      </c>
      <c r="B1" s="46"/>
      <c r="C1" s="46"/>
      <c r="D1" s="46"/>
      <c r="E1" s="46"/>
      <c r="F1" s="46"/>
    </row>
    <row r="2" spans="1:5" ht="34.5" customHeight="1">
      <c r="A2" s="1" t="s">
        <v>1</v>
      </c>
      <c r="B2" s="47" t="s">
        <v>2</v>
      </c>
      <c r="C2" s="47"/>
      <c r="D2" s="47"/>
      <c r="E2" s="1" t="s">
        <v>3</v>
      </c>
    </row>
    <row r="3" spans="1:6" s="33" customFormat="1" ht="34.5" customHeight="1">
      <c r="A3" s="48" t="s">
        <v>4</v>
      </c>
      <c r="B3" s="48"/>
      <c r="C3" s="48"/>
      <c r="D3" s="48"/>
      <c r="E3" s="48"/>
      <c r="F3" s="48"/>
    </row>
    <row r="4" spans="1:6" ht="34.5" customHeight="1">
      <c r="A4" s="11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</row>
    <row r="5" spans="1:6" ht="34.5" customHeight="1">
      <c r="A5" s="34" t="s">
        <v>11</v>
      </c>
      <c r="B5" s="35" t="s">
        <v>12</v>
      </c>
      <c r="C5" s="34" t="s">
        <v>13</v>
      </c>
      <c r="D5" s="34">
        <v>1</v>
      </c>
      <c r="E5" s="40"/>
      <c r="F5" s="17">
        <f aca="true" t="shared" si="0" ref="F5:F10">ROUND(D5*E5,0)</f>
        <v>0</v>
      </c>
    </row>
    <row r="6" spans="1:6" ht="34.5" customHeight="1">
      <c r="A6" s="34" t="s">
        <v>14</v>
      </c>
      <c r="B6" s="35" t="s">
        <v>15</v>
      </c>
      <c r="C6" s="34" t="s">
        <v>13</v>
      </c>
      <c r="D6" s="34">
        <v>1</v>
      </c>
      <c r="E6" s="40"/>
      <c r="F6" s="17">
        <f t="shared" si="0"/>
        <v>0</v>
      </c>
    </row>
    <row r="7" spans="1:6" ht="34.5" customHeight="1">
      <c r="A7" s="34" t="s">
        <v>16</v>
      </c>
      <c r="B7" s="35" t="s">
        <v>17</v>
      </c>
      <c r="C7" s="34" t="s">
        <v>13</v>
      </c>
      <c r="D7" s="34">
        <v>1</v>
      </c>
      <c r="E7" s="40"/>
      <c r="F7" s="17">
        <f t="shared" si="0"/>
        <v>0</v>
      </c>
    </row>
    <row r="8" spans="1:6" ht="34.5" customHeight="1">
      <c r="A8" s="34" t="s">
        <v>18</v>
      </c>
      <c r="B8" s="35" t="s">
        <v>19</v>
      </c>
      <c r="C8" s="34" t="s">
        <v>13</v>
      </c>
      <c r="D8" s="34">
        <v>1</v>
      </c>
      <c r="E8" s="40"/>
      <c r="F8" s="17">
        <f t="shared" si="0"/>
        <v>0</v>
      </c>
    </row>
    <row r="9" spans="1:6" ht="34.5" customHeight="1">
      <c r="A9" s="34" t="s">
        <v>20</v>
      </c>
      <c r="B9" s="35" t="s">
        <v>21</v>
      </c>
      <c r="C9" s="34" t="s">
        <v>13</v>
      </c>
      <c r="D9" s="34">
        <v>1</v>
      </c>
      <c r="E9" s="40"/>
      <c r="F9" s="17">
        <f t="shared" si="0"/>
        <v>0</v>
      </c>
    </row>
    <row r="10" spans="1:6" ht="34.5" customHeight="1">
      <c r="A10" s="34" t="s">
        <v>22</v>
      </c>
      <c r="B10" s="35" t="s">
        <v>23</v>
      </c>
      <c r="C10" s="34" t="s">
        <v>13</v>
      </c>
      <c r="D10" s="34">
        <v>1</v>
      </c>
      <c r="E10" s="40"/>
      <c r="F10" s="17">
        <f t="shared" si="0"/>
        <v>0</v>
      </c>
    </row>
    <row r="11" spans="1:14" ht="34.5" customHeight="1">
      <c r="A11" s="49" t="s">
        <v>24</v>
      </c>
      <c r="B11" s="49"/>
      <c r="C11" s="49"/>
      <c r="D11" s="50">
        <f>ROUND(SUM(F5:F10),0)</f>
        <v>0</v>
      </c>
      <c r="E11" s="50"/>
      <c r="F11" s="36" t="s">
        <v>25</v>
      </c>
      <c r="G11" s="37"/>
      <c r="H11" s="37"/>
      <c r="I11" s="37"/>
      <c r="J11" s="37"/>
      <c r="K11" s="37"/>
      <c r="L11" s="37"/>
      <c r="M11" s="37"/>
      <c r="N11" s="37"/>
    </row>
    <row r="12" ht="32.25" customHeight="1"/>
    <row r="13" ht="25.5" customHeight="1">
      <c r="A13" s="38"/>
    </row>
  </sheetData>
  <sheetProtection password="9869" sheet="1"/>
  <protectedRanges>
    <protectedRange sqref="E5:E10" name="区域1"/>
  </protectedRanges>
  <mergeCells count="5">
    <mergeCell ref="A1:F1"/>
    <mergeCell ref="B2:D2"/>
    <mergeCell ref="A3:F3"/>
    <mergeCell ref="A11:C11"/>
    <mergeCell ref="D11:E11"/>
  </mergeCells>
  <printOptions/>
  <pageMargins left="0.7083333333333334" right="0.7083333333333334" top="0.7479166666666667" bottom="1.3381944444444445" header="0.3145833333333333" footer="3.5034722222222223"/>
  <pageSetup horizontalDpi="600" verticalDpi="600" orientation="portrait" paperSize="9" r:id="rId1"/>
  <headerFooter scaleWithDoc="0" alignWithMargins="0"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I6" sqref="I6"/>
    </sheetView>
  </sheetViews>
  <sheetFormatPr defaultColWidth="9.00390625" defaultRowHeight="14.25"/>
  <cols>
    <col min="1" max="1" width="9.125" style="1" customWidth="1"/>
    <col min="2" max="2" width="27.625" style="20" customWidth="1"/>
    <col min="3" max="3" width="8.625" style="1" customWidth="1"/>
    <col min="4" max="4" width="11.625" style="21" customWidth="1"/>
    <col min="5" max="6" width="11.625" style="8" customWidth="1"/>
    <col min="7" max="7" width="12.25390625" style="1" customWidth="1"/>
    <col min="8" max="16384" width="9.00390625" style="1" customWidth="1"/>
  </cols>
  <sheetData>
    <row r="1" spans="1:6" ht="45" customHeight="1">
      <c r="A1" s="46" t="s">
        <v>0</v>
      </c>
      <c r="B1" s="46"/>
      <c r="C1" s="46"/>
      <c r="D1" s="46"/>
      <c r="E1" s="46"/>
      <c r="F1" s="46"/>
    </row>
    <row r="2" spans="1:6" ht="34.5" customHeight="1">
      <c r="A2" s="3" t="s">
        <v>1</v>
      </c>
      <c r="B2" s="51" t="str">
        <f>'第100章'!B2:D2</f>
        <v>门头沟区G109国道中修工程</v>
      </c>
      <c r="C2" s="51"/>
      <c r="D2" s="51"/>
      <c r="E2" s="52" t="s">
        <v>26</v>
      </c>
      <c r="F2" s="52"/>
    </row>
    <row r="3" spans="1:6" ht="34.5" customHeight="1">
      <c r="A3" s="48" t="s">
        <v>27</v>
      </c>
      <c r="B3" s="48"/>
      <c r="C3" s="48"/>
      <c r="D3" s="48"/>
      <c r="E3" s="48"/>
      <c r="F3" s="48"/>
    </row>
    <row r="4" spans="1:6" ht="34.5" customHeight="1">
      <c r="A4" s="11" t="s">
        <v>5</v>
      </c>
      <c r="B4" s="22" t="s">
        <v>6</v>
      </c>
      <c r="C4" s="11" t="s">
        <v>7</v>
      </c>
      <c r="D4" s="23" t="s">
        <v>8</v>
      </c>
      <c r="E4" s="13" t="s">
        <v>9</v>
      </c>
      <c r="F4" s="13" t="s">
        <v>10</v>
      </c>
    </row>
    <row r="5" spans="1:6" ht="34.5" customHeight="1">
      <c r="A5" s="14" t="s">
        <v>28</v>
      </c>
      <c r="B5" s="15" t="s">
        <v>29</v>
      </c>
      <c r="C5" s="14" t="s">
        <v>30</v>
      </c>
      <c r="D5" s="24"/>
      <c r="E5" s="41"/>
      <c r="F5" s="25"/>
    </row>
    <row r="6" spans="1:6" s="19" customFormat="1" ht="34.5" customHeight="1">
      <c r="A6" s="26" t="s">
        <v>31</v>
      </c>
      <c r="B6" s="27" t="s">
        <v>32</v>
      </c>
      <c r="C6" s="28" t="s">
        <v>33</v>
      </c>
      <c r="D6" s="29">
        <v>36358.06</v>
      </c>
      <c r="E6" s="41"/>
      <c r="F6" s="25">
        <f>ROUND(D6*E6,0)</f>
        <v>0</v>
      </c>
    </row>
    <row r="7" spans="1:6" ht="34.5" customHeight="1">
      <c r="A7" s="30" t="s">
        <v>34</v>
      </c>
      <c r="B7" s="15" t="s">
        <v>35</v>
      </c>
      <c r="C7" s="14" t="s">
        <v>30</v>
      </c>
      <c r="D7" s="24"/>
      <c r="E7" s="41"/>
      <c r="F7" s="25"/>
    </row>
    <row r="8" spans="1:6" s="19" customFormat="1" ht="34.5" customHeight="1">
      <c r="A8" s="26" t="s">
        <v>31</v>
      </c>
      <c r="B8" s="39" t="s">
        <v>36</v>
      </c>
      <c r="C8" s="31" t="s">
        <v>37</v>
      </c>
      <c r="D8" s="32">
        <v>4072.28</v>
      </c>
      <c r="E8" s="42"/>
      <c r="F8" s="25">
        <f>ROUND(D8*E8,0)</f>
        <v>0</v>
      </c>
    </row>
    <row r="9" spans="1:6" ht="34.5" customHeight="1">
      <c r="A9" s="53" t="s">
        <v>38</v>
      </c>
      <c r="B9" s="54"/>
      <c r="C9" s="55"/>
      <c r="D9" s="56">
        <f>ROUND(SUM(F5:F8),0)</f>
        <v>0</v>
      </c>
      <c r="E9" s="57"/>
      <c r="F9" s="18" t="s">
        <v>25</v>
      </c>
    </row>
    <row r="10" ht="38.25" customHeight="1"/>
    <row r="11" ht="38.25" customHeight="1"/>
  </sheetData>
  <sheetProtection password="9869" sheet="1"/>
  <protectedRanges>
    <protectedRange sqref="E6 E8" name="区域1"/>
  </protectedRanges>
  <mergeCells count="6">
    <mergeCell ref="A1:F1"/>
    <mergeCell ref="B2:D2"/>
    <mergeCell ref="E2:F2"/>
    <mergeCell ref="A3:F3"/>
    <mergeCell ref="A9:C9"/>
    <mergeCell ref="D9:E9"/>
  </mergeCells>
  <printOptions horizontalCentered="1"/>
  <pageMargins left="0.7479166666666667" right="0.7479166666666667" top="0.7868055555555555" bottom="1.2395833333333333" header="0.5111111111111111" footer="1.5097222222222222"/>
  <pageSetup horizontalDpi="600" verticalDpi="600" orientation="portrait" paperSize="9" r:id="rId1"/>
  <headerFooter scaleWithDoc="0"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I7" sqref="I7"/>
    </sheetView>
  </sheetViews>
  <sheetFormatPr defaultColWidth="9.00390625" defaultRowHeight="14.25"/>
  <cols>
    <col min="1" max="1" width="9.125" style="6" customWidth="1"/>
    <col min="2" max="2" width="27.625" style="1" customWidth="1"/>
    <col min="3" max="3" width="8.75390625" style="1" customWidth="1"/>
    <col min="4" max="4" width="11.625" style="7" customWidth="1"/>
    <col min="5" max="6" width="11.625" style="8" customWidth="1"/>
    <col min="7" max="16384" width="9.00390625" style="1" customWidth="1"/>
  </cols>
  <sheetData>
    <row r="1" spans="1:6" ht="45" customHeight="1">
      <c r="A1" s="46" t="s">
        <v>0</v>
      </c>
      <c r="B1" s="46"/>
      <c r="C1" s="46"/>
      <c r="D1" s="46"/>
      <c r="E1" s="46"/>
      <c r="F1" s="46"/>
    </row>
    <row r="2" spans="1:6" ht="34.5" customHeight="1">
      <c r="A2" s="9" t="s">
        <v>1</v>
      </c>
      <c r="B2" s="51" t="str">
        <f>'第100章'!B2:D2</f>
        <v>门头沟区G109国道中修工程</v>
      </c>
      <c r="C2" s="51"/>
      <c r="D2" s="51"/>
      <c r="E2" s="52" t="s">
        <v>26</v>
      </c>
      <c r="F2" s="52"/>
    </row>
    <row r="3" spans="1:6" ht="34.5" customHeight="1">
      <c r="A3" s="48" t="s">
        <v>39</v>
      </c>
      <c r="B3" s="48"/>
      <c r="C3" s="48"/>
      <c r="D3" s="48"/>
      <c r="E3" s="48"/>
      <c r="F3" s="48"/>
    </row>
    <row r="4" spans="1:6" ht="34.5" customHeight="1">
      <c r="A4" s="10" t="s">
        <v>5</v>
      </c>
      <c r="B4" s="11" t="s">
        <v>6</v>
      </c>
      <c r="C4" s="11" t="s">
        <v>7</v>
      </c>
      <c r="D4" s="12" t="s">
        <v>8</v>
      </c>
      <c r="E4" s="13" t="s">
        <v>9</v>
      </c>
      <c r="F4" s="13" t="s">
        <v>10</v>
      </c>
    </row>
    <row r="5" spans="1:6" ht="34.5" customHeight="1">
      <c r="A5" s="14" t="s">
        <v>40</v>
      </c>
      <c r="B5" s="15" t="s">
        <v>41</v>
      </c>
      <c r="C5" s="14" t="s">
        <v>30</v>
      </c>
      <c r="D5" s="16"/>
      <c r="E5" s="43"/>
      <c r="F5" s="17"/>
    </row>
    <row r="6" spans="1:6" ht="34.5" customHeight="1">
      <c r="A6" s="14" t="s">
        <v>31</v>
      </c>
      <c r="B6" s="15" t="s">
        <v>42</v>
      </c>
      <c r="C6" s="14" t="s">
        <v>33</v>
      </c>
      <c r="D6" s="16">
        <v>36358.06</v>
      </c>
      <c r="E6" s="43"/>
      <c r="F6" s="17">
        <f>ROUND(D6*E6,0)</f>
        <v>0</v>
      </c>
    </row>
    <row r="7" spans="1:6" ht="34.5" customHeight="1">
      <c r="A7" s="14" t="s">
        <v>43</v>
      </c>
      <c r="B7" s="64" t="s">
        <v>68</v>
      </c>
      <c r="C7" s="14" t="s">
        <v>44</v>
      </c>
      <c r="D7" s="16">
        <v>3000</v>
      </c>
      <c r="E7" s="43"/>
      <c r="F7" s="17">
        <f>ROUND(D7*E7,0)</f>
        <v>0</v>
      </c>
    </row>
    <row r="8" spans="1:6" ht="34.5" customHeight="1">
      <c r="A8" s="14" t="s">
        <v>45</v>
      </c>
      <c r="B8" s="15" t="s">
        <v>46</v>
      </c>
      <c r="C8" s="14" t="s">
        <v>30</v>
      </c>
      <c r="D8" s="16"/>
      <c r="E8" s="43"/>
      <c r="F8" s="17"/>
    </row>
    <row r="9" spans="1:6" ht="34.5" customHeight="1">
      <c r="A9" s="14" t="s">
        <v>31</v>
      </c>
      <c r="B9" s="15" t="s">
        <v>47</v>
      </c>
      <c r="C9" s="14" t="s">
        <v>33</v>
      </c>
      <c r="D9" s="16">
        <v>36358.06</v>
      </c>
      <c r="E9" s="43"/>
      <c r="F9" s="17">
        <f>ROUND(D9*E9,0)</f>
        <v>0</v>
      </c>
    </row>
    <row r="10" spans="1:6" ht="34.5" customHeight="1">
      <c r="A10" s="49" t="s">
        <v>48</v>
      </c>
      <c r="B10" s="49"/>
      <c r="C10" s="49"/>
      <c r="D10" s="58">
        <f>ROUND(SUM(F5:F9),0)</f>
        <v>0</v>
      </c>
      <c r="E10" s="58"/>
      <c r="F10" s="18" t="s">
        <v>25</v>
      </c>
    </row>
  </sheetData>
  <sheetProtection password="9869" sheet="1"/>
  <protectedRanges>
    <protectedRange sqref="E6:E7 E9" name="区域1"/>
  </protectedRanges>
  <mergeCells count="6">
    <mergeCell ref="A1:F1"/>
    <mergeCell ref="B2:D2"/>
    <mergeCell ref="E2:F2"/>
    <mergeCell ref="A3:F3"/>
    <mergeCell ref="A10:C10"/>
    <mergeCell ref="D10:E10"/>
  </mergeCells>
  <printOptions horizontalCentered="1"/>
  <pageMargins left="0.7479166666666667" right="0.7479166666666667" top="0.7868055555555555" bottom="1.35" header="0.5111111111111111" footer="0.8895833333333333"/>
  <pageSetup horizontalDpi="600" verticalDpi="600" orientation="portrait" paperSize="9" r:id="rId1"/>
  <headerFooter scaleWithDoc="0" alignWithMargins="0">
    <oddFooter xml:space="preserve">&amp;L&amp;"宋体,加粗"投标书签署人签字：&amp;16&amp;U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F13" sqref="F13"/>
    </sheetView>
  </sheetViews>
  <sheetFormatPr defaultColWidth="9.00390625" defaultRowHeight="14.25"/>
  <cols>
    <col min="1" max="2" width="7.625" style="2" customWidth="1"/>
    <col min="3" max="3" width="42.375" style="2" customWidth="1"/>
    <col min="4" max="4" width="21.75390625" style="2" customWidth="1"/>
    <col min="5" max="250" width="9.00390625" style="2" customWidth="1"/>
  </cols>
  <sheetData>
    <row r="1" spans="1:4" ht="45" customHeight="1">
      <c r="A1" s="46" t="s">
        <v>49</v>
      </c>
      <c r="B1" s="46"/>
      <c r="C1" s="46"/>
      <c r="D1" s="46"/>
    </row>
    <row r="2" spans="1:4" ht="30" customHeight="1">
      <c r="A2" s="63" t="s">
        <v>50</v>
      </c>
      <c r="B2" s="63"/>
      <c r="C2" s="63"/>
      <c r="D2" s="3" t="s">
        <v>26</v>
      </c>
    </row>
    <row r="3" spans="1:4" ht="30" customHeight="1">
      <c r="A3" s="4" t="s">
        <v>51</v>
      </c>
      <c r="B3" s="4" t="s">
        <v>52</v>
      </c>
      <c r="C3" s="4" t="s">
        <v>53</v>
      </c>
      <c r="D3" s="4" t="s">
        <v>54</v>
      </c>
    </row>
    <row r="4" spans="1:4" s="1" customFormat="1" ht="30" customHeight="1">
      <c r="A4" s="5">
        <v>1</v>
      </c>
      <c r="B4" s="5">
        <v>100</v>
      </c>
      <c r="C4" s="5" t="s">
        <v>55</v>
      </c>
      <c r="D4" s="44">
        <f>'第100章'!D11</f>
        <v>0</v>
      </c>
    </row>
    <row r="5" spans="1:4" s="1" customFormat="1" ht="30" customHeight="1">
      <c r="A5" s="5">
        <v>2</v>
      </c>
      <c r="B5" s="5">
        <v>200</v>
      </c>
      <c r="C5" s="5" t="s">
        <v>56</v>
      </c>
      <c r="D5" s="44">
        <f>'第200章'!D9</f>
        <v>0</v>
      </c>
    </row>
    <row r="6" spans="1:4" s="1" customFormat="1" ht="30" customHeight="1">
      <c r="A6" s="5">
        <v>3</v>
      </c>
      <c r="B6" s="5">
        <v>300</v>
      </c>
      <c r="C6" s="5" t="s">
        <v>57</v>
      </c>
      <c r="D6" s="44">
        <f>'第300章 '!D10</f>
        <v>0</v>
      </c>
    </row>
    <row r="7" spans="1:4" s="1" customFormat="1" ht="30" customHeight="1">
      <c r="A7" s="5">
        <v>4</v>
      </c>
      <c r="B7" s="5">
        <v>400</v>
      </c>
      <c r="C7" s="5" t="s">
        <v>58</v>
      </c>
      <c r="D7" s="44"/>
    </row>
    <row r="8" spans="1:4" s="1" customFormat="1" ht="30" customHeight="1">
      <c r="A8" s="5">
        <v>5</v>
      </c>
      <c r="B8" s="5">
        <v>500</v>
      </c>
      <c r="C8" s="5" t="s">
        <v>59</v>
      </c>
      <c r="D8" s="44"/>
    </row>
    <row r="9" spans="1:4" s="1" customFormat="1" ht="30" customHeight="1">
      <c r="A9" s="5">
        <v>6</v>
      </c>
      <c r="B9" s="5">
        <v>600</v>
      </c>
      <c r="C9" s="5" t="s">
        <v>60</v>
      </c>
      <c r="D9" s="44"/>
    </row>
    <row r="10" spans="1:4" s="1" customFormat="1" ht="30" customHeight="1">
      <c r="A10" s="5">
        <v>7</v>
      </c>
      <c r="B10" s="5">
        <v>700</v>
      </c>
      <c r="C10" s="5" t="s">
        <v>61</v>
      </c>
      <c r="D10" s="44"/>
    </row>
    <row r="11" spans="1:4" s="1" customFormat="1" ht="30" customHeight="1">
      <c r="A11" s="5">
        <v>8</v>
      </c>
      <c r="B11" s="60" t="s">
        <v>62</v>
      </c>
      <c r="C11" s="60"/>
      <c r="D11" s="44">
        <f>SUM(D4:D10)</f>
        <v>0</v>
      </c>
    </row>
    <row r="12" spans="1:4" s="1" customFormat="1" ht="30" customHeight="1">
      <c r="A12" s="5">
        <v>9</v>
      </c>
      <c r="B12" s="60" t="s">
        <v>63</v>
      </c>
      <c r="C12" s="60"/>
      <c r="D12" s="44"/>
    </row>
    <row r="13" spans="1:4" s="1" customFormat="1" ht="30" customHeight="1">
      <c r="A13" s="5">
        <v>10</v>
      </c>
      <c r="B13" s="60" t="s">
        <v>64</v>
      </c>
      <c r="C13" s="60"/>
      <c r="D13" s="44">
        <f>ROUND(3341969*1.5%,0)</f>
        <v>50130</v>
      </c>
    </row>
    <row r="14" spans="1:4" s="1" customFormat="1" ht="30" customHeight="1">
      <c r="A14" s="5">
        <v>11</v>
      </c>
      <c r="B14" s="60" t="s">
        <v>65</v>
      </c>
      <c r="C14" s="60"/>
      <c r="D14" s="17">
        <f>ROUND(D11-D12-D13,0)</f>
        <v>-50130</v>
      </c>
    </row>
    <row r="15" spans="1:4" s="1" customFormat="1" ht="30" customHeight="1">
      <c r="A15" s="5">
        <v>12</v>
      </c>
      <c r="B15" s="59" t="s">
        <v>66</v>
      </c>
      <c r="C15" s="59"/>
      <c r="D15" s="45">
        <f>ROUND(D14*3%,0)</f>
        <v>-1504</v>
      </c>
    </row>
    <row r="16" spans="1:4" s="1" customFormat="1" ht="30" customHeight="1">
      <c r="A16" s="5">
        <v>13</v>
      </c>
      <c r="B16" s="60" t="s">
        <v>67</v>
      </c>
      <c r="C16" s="60"/>
      <c r="D16" s="17">
        <f>D11+D15</f>
        <v>-1504</v>
      </c>
    </row>
    <row r="17" spans="1:4" ht="30" customHeight="1">
      <c r="A17" s="61"/>
      <c r="B17" s="62"/>
      <c r="C17" s="62"/>
      <c r="D17" s="62"/>
    </row>
  </sheetData>
  <sheetProtection password="9869" sheet="1"/>
  <mergeCells count="9">
    <mergeCell ref="B15:C15"/>
    <mergeCell ref="B16:C16"/>
    <mergeCell ref="A17:D17"/>
    <mergeCell ref="A1:D1"/>
    <mergeCell ref="A2:C2"/>
    <mergeCell ref="B11:C11"/>
    <mergeCell ref="B12:C12"/>
    <mergeCell ref="B13:C13"/>
    <mergeCell ref="B14:C14"/>
  </mergeCells>
  <printOptions horizontalCentered="1"/>
  <pageMargins left="0.4722222222222222" right="0.4722222222222222" top="0.5902777777777778" bottom="3.2694444444444444" header="0.3145833333333333" footer="2.6798611111111112"/>
  <pageSetup horizontalDpi="300" verticalDpi="300" orientation="portrait" paperSize="9" r:id="rId1"/>
  <headerFooter scaleWithDoc="0"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张文成</cp:lastModifiedBy>
  <cp:lastPrinted>2016-09-28T00:46:23Z</cp:lastPrinted>
  <dcterms:created xsi:type="dcterms:W3CDTF">2008-04-07T07:00:19Z</dcterms:created>
  <dcterms:modified xsi:type="dcterms:W3CDTF">2016-09-28T00:51:35Z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