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<sst xmlns="http://schemas.openxmlformats.org/spreadsheetml/2006/main" count="113" uniqueCount="79">
  <si>
    <t>工程量清单</t>
  </si>
  <si>
    <t>工程名称：</t>
  </si>
  <si>
    <t>门头沟区张马路（G109～市界）大修工程-交通工程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</si>
  <si>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</si>
  <si>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</si>
  <si>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</si>
  <si>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</si>
  <si>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</si>
  <si>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</si>
  <si>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</si>
  <si>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</si>
  <si>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</si>
  <si>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</si>
  <si>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</si>
  <si>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</si>
  <si>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</si>
  <si>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</si>
  <si>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</si>
  <si>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</si>
  <si>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</si>
  <si>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</si>
  <si>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</si>
  <si>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</si>
  <si>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第600章  安全设施及预埋管线</t>
  </si>
  <si>
    <t>602-2</t>
  </si>
  <si>
    <t>单面波形梁钢护栏</t>
  </si>
  <si>
    <t xml:space="preserve"> -a</t>
  </si>
  <si>
    <t>新建A级波形梁钢板护栏</t>
  </si>
  <si>
    <t>m</t>
  </si>
  <si>
    <t xml:space="preserve"> -b</t>
  </si>
  <si>
    <t>拆除现况钢板护栏</t>
  </si>
  <si>
    <t>604-1</t>
  </si>
  <si>
    <t>单柱式交通标志</t>
  </si>
  <si>
    <t>D800mm</t>
  </si>
  <si>
    <t>套</t>
  </si>
  <si>
    <t>400m×600mm（诱导标）</t>
  </si>
  <si>
    <t>-c</t>
  </si>
  <si>
    <t>1000mm×1400mm</t>
  </si>
  <si>
    <t>604-5</t>
  </si>
  <si>
    <t>单悬臂式交通标志</t>
  </si>
  <si>
    <t>A900mm</t>
  </si>
  <si>
    <t>3000mm×1500mm</t>
  </si>
  <si>
    <t>2000mm×4000mm</t>
  </si>
  <si>
    <t>604-12</t>
  </si>
  <si>
    <t>道口警示桩</t>
  </si>
  <si>
    <t>根</t>
  </si>
  <si>
    <t>604-13</t>
  </si>
  <si>
    <t>拆除标志</t>
  </si>
  <si>
    <t>拆除单柱标志A900</t>
  </si>
  <si>
    <t>拆除单柱标志D800</t>
  </si>
  <si>
    <t>拆除界牌标志3000mm×1500mm</t>
  </si>
  <si>
    <t>605-1</t>
  </si>
  <si>
    <t>热熔型涂料路面标线</t>
  </si>
  <si>
    <t>普通热熔标线</t>
  </si>
  <si>
    <t>m2</t>
  </si>
  <si>
    <t>减速让行标线</t>
  </si>
  <si>
    <t>导向箭头</t>
  </si>
  <si>
    <t>个</t>
  </si>
  <si>
    <t>605-9</t>
  </si>
  <si>
    <t>薄层铺装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</si>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</sst>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23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/>
    </xf>
    <xf numFmtId="178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58" applyFont="1" applyFill="1" applyBorder="1" applyAlignment="1">
      <alignment horizontal="left"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179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8" fontId="6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48" customHeight="1">
      <c r="A1" s="33" t="s">
        <v>0</v>
      </c>
      <c r="B1" s="33"/>
      <c r="C1" s="33"/>
      <c r="D1" s="33"/>
      <c r="E1" s="33"/>
      <c r="F1" s="33"/>
    </row>
    <row r="2" spans="1:5" ht="33" customHeight="1">
      <c r="A2" s="1" t="s">
        <v>1</v>
      </c>
      <c r="B2" s="34" t="s">
        <v>2</v>
      </c>
      <c r="C2" s="35"/>
      <c r="D2" s="35"/>
      <c r="E2" s="1" t="s">
        <v>3</v>
      </c>
    </row>
    <row r="3" spans="1:6" s="24" customFormat="1" ht="39" customHeight="1">
      <c r="A3" s="36" t="s">
        <v>4</v>
      </c>
      <c r="B3" s="36"/>
      <c r="C3" s="36"/>
      <c r="D3" s="36"/>
      <c r="E3" s="36"/>
      <c r="F3" s="36"/>
    </row>
    <row r="4" spans="1:6" ht="41.25" customHeight="1">
      <c r="A4" s="25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</row>
    <row r="5" spans="1:6" ht="39.75" customHeight="1">
      <c r="A5" s="26" t="s">
        <v>11</v>
      </c>
      <c r="B5" s="27" t="s">
        <v>12</v>
      </c>
      <c r="C5" s="26" t="s">
        <v>13</v>
      </c>
      <c r="D5" s="26">
        <v>1</v>
      </c>
      <c r="E5" s="32"/>
      <c r="F5" s="28">
        <f>ROUND(D5*E5,0)</f>
        <v>0</v>
      </c>
    </row>
    <row r="6" spans="1:6" ht="39.75" customHeight="1">
      <c r="A6" s="26" t="s">
        <v>14</v>
      </c>
      <c r="B6" s="27" t="s">
        <v>15</v>
      </c>
      <c r="C6" s="26" t="s">
        <v>13</v>
      </c>
      <c r="D6" s="26">
        <v>1</v>
      </c>
      <c r="E6" s="32"/>
      <c r="F6" s="28">
        <f>ROUND(D6*E6,0)</f>
        <v>0</v>
      </c>
    </row>
    <row r="7" spans="1:6" ht="39.75" customHeight="1">
      <c r="A7" s="26" t="s">
        <v>16</v>
      </c>
      <c r="B7" s="27" t="s">
        <v>17</v>
      </c>
      <c r="C7" s="26" t="s">
        <v>13</v>
      </c>
      <c r="D7" s="26">
        <v>1</v>
      </c>
      <c r="E7" s="32"/>
      <c r="F7" s="28">
        <f>ROUND(D7*E7,0)</f>
        <v>0</v>
      </c>
    </row>
    <row r="8" spans="1:6" ht="39.75" customHeight="1">
      <c r="A8" s="26" t="s">
        <v>18</v>
      </c>
      <c r="B8" s="27" t="s">
        <v>19</v>
      </c>
      <c r="C8" s="26" t="s">
        <v>13</v>
      </c>
      <c r="D8" s="26">
        <v>1</v>
      </c>
      <c r="E8" s="32"/>
      <c r="F8" s="28">
        <f>ROUND(D8*E8,0)</f>
        <v>0</v>
      </c>
    </row>
    <row r="9" spans="1:14" ht="45.75" customHeight="1">
      <c r="A9" s="37" t="s">
        <v>20</v>
      </c>
      <c r="B9" s="37"/>
      <c r="C9" s="37"/>
      <c r="D9" s="38">
        <f>ROUND(SUM(F5:F8),0)</f>
        <v>0</v>
      </c>
      <c r="E9" s="38"/>
      <c r="F9" s="29" t="s">
        <v>21</v>
      </c>
      <c r="G9" s="30"/>
      <c r="H9" s="30"/>
      <c r="I9" s="30"/>
      <c r="J9" s="30"/>
      <c r="K9" s="30"/>
      <c r="L9" s="30"/>
      <c r="M9" s="30"/>
      <c r="N9" s="30"/>
    </row>
    <row r="10" ht="32.25" customHeight="1"/>
    <row r="11" ht="25.5" customHeight="1">
      <c r="A11" s="31"/>
    </row>
  </sheetData>
  <sheetProtection password="896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9.125" style="6" customWidth="1"/>
    <col min="2" max="2" width="27.625" style="7" customWidth="1"/>
    <col min="3" max="3" width="8.75390625" style="7" customWidth="1"/>
    <col min="4" max="4" width="11.625" style="8" customWidth="1"/>
    <col min="5" max="6" width="11.625" style="9" customWidth="1"/>
    <col min="7" max="16384" width="9.00390625" style="7" customWidth="1"/>
  </cols>
  <sheetData>
    <row r="1" spans="1:6" ht="45.75" customHeight="1">
      <c r="A1" s="39" t="s">
        <v>0</v>
      </c>
      <c r="B1" s="39"/>
      <c r="C1" s="39"/>
      <c r="D1" s="39"/>
      <c r="E1" s="39"/>
      <c r="F1" s="39"/>
    </row>
    <row r="2" spans="1:6" ht="33" customHeight="1">
      <c r="A2" s="10" t="s">
        <v>1</v>
      </c>
      <c r="B2" s="34" t="str">
        <f>'第100章'!B2</f>
        <v>门头沟区张马路（G109～市界）大修工程-交通工程</v>
      </c>
      <c r="C2" s="35"/>
      <c r="D2" s="35"/>
      <c r="E2" s="40" t="s">
        <v>22</v>
      </c>
      <c r="F2" s="40"/>
    </row>
    <row r="3" spans="1:6" ht="31.5" customHeight="1">
      <c r="A3" s="41" t="s">
        <v>23</v>
      </c>
      <c r="B3" s="41"/>
      <c r="C3" s="41"/>
      <c r="D3" s="41"/>
      <c r="E3" s="41"/>
      <c r="F3" s="41"/>
    </row>
    <row r="4" spans="1:6" ht="29.25" customHeight="1">
      <c r="A4" s="11" t="s">
        <v>5</v>
      </c>
      <c r="B4" s="12" t="s">
        <v>6</v>
      </c>
      <c r="C4" s="12" t="s">
        <v>7</v>
      </c>
      <c r="D4" s="13" t="s">
        <v>8</v>
      </c>
      <c r="E4" s="14" t="s">
        <v>9</v>
      </c>
      <c r="F4" s="14" t="s">
        <v>10</v>
      </c>
    </row>
    <row r="5" spans="1:6" ht="29.25" customHeight="1">
      <c r="A5" s="15" t="s">
        <v>24</v>
      </c>
      <c r="B5" s="16" t="s">
        <v>25</v>
      </c>
      <c r="C5" s="15"/>
      <c r="D5" s="17"/>
      <c r="E5" s="18"/>
      <c r="F5" s="19"/>
    </row>
    <row r="6" spans="1:6" ht="32.25" customHeight="1">
      <c r="A6" s="15" t="s">
        <v>26</v>
      </c>
      <c r="B6" s="20" t="s">
        <v>27</v>
      </c>
      <c r="C6" s="15" t="s">
        <v>28</v>
      </c>
      <c r="D6" s="21">
        <v>975</v>
      </c>
      <c r="E6" s="18"/>
      <c r="F6" s="19">
        <f aca="true" t="shared" si="0" ref="F6:F25">ROUND(D6*E6,0)</f>
        <v>0</v>
      </c>
    </row>
    <row r="7" spans="1:6" ht="32.25" customHeight="1">
      <c r="A7" s="15" t="s">
        <v>29</v>
      </c>
      <c r="B7" s="16" t="s">
        <v>30</v>
      </c>
      <c r="C7" s="15" t="s">
        <v>28</v>
      </c>
      <c r="D7" s="21">
        <v>1200</v>
      </c>
      <c r="E7" s="18"/>
      <c r="F7" s="19">
        <f t="shared" si="0"/>
        <v>0</v>
      </c>
    </row>
    <row r="8" spans="1:6" ht="32.25" customHeight="1">
      <c r="A8" s="15" t="s">
        <v>31</v>
      </c>
      <c r="B8" s="16" t="s">
        <v>32</v>
      </c>
      <c r="C8" s="15"/>
      <c r="D8" s="17"/>
      <c r="E8" s="18"/>
      <c r="F8" s="19"/>
    </row>
    <row r="9" spans="1:6" ht="32.25" customHeight="1">
      <c r="A9" s="15" t="s">
        <v>26</v>
      </c>
      <c r="B9" s="16" t="s">
        <v>33</v>
      </c>
      <c r="C9" s="15" t="s">
        <v>34</v>
      </c>
      <c r="D9" s="22">
        <v>6</v>
      </c>
      <c r="E9" s="18"/>
      <c r="F9" s="19">
        <f t="shared" si="0"/>
        <v>0</v>
      </c>
    </row>
    <row r="10" spans="1:6" ht="32.25" customHeight="1">
      <c r="A10" s="15" t="s">
        <v>29</v>
      </c>
      <c r="B10" s="16" t="s">
        <v>35</v>
      </c>
      <c r="C10" s="15" t="s">
        <v>34</v>
      </c>
      <c r="D10" s="22">
        <v>137</v>
      </c>
      <c r="E10" s="18"/>
      <c r="F10" s="19">
        <f t="shared" si="0"/>
        <v>0</v>
      </c>
    </row>
    <row r="11" spans="1:6" ht="32.25" customHeight="1">
      <c r="A11" s="15" t="s">
        <v>36</v>
      </c>
      <c r="B11" s="16" t="s">
        <v>37</v>
      </c>
      <c r="C11" s="15" t="s">
        <v>34</v>
      </c>
      <c r="D11" s="22">
        <v>2</v>
      </c>
      <c r="E11" s="18"/>
      <c r="F11" s="19">
        <f t="shared" si="0"/>
        <v>0</v>
      </c>
    </row>
    <row r="12" spans="1:6" ht="32.25" customHeight="1">
      <c r="A12" s="15" t="s">
        <v>38</v>
      </c>
      <c r="B12" s="20" t="s">
        <v>39</v>
      </c>
      <c r="C12" s="15"/>
      <c r="D12" s="22"/>
      <c r="E12" s="18"/>
      <c r="F12" s="19"/>
    </row>
    <row r="13" spans="1:6" ht="32.25" customHeight="1">
      <c r="A13" s="15" t="s">
        <v>26</v>
      </c>
      <c r="B13" s="20" t="s">
        <v>40</v>
      </c>
      <c r="C13" s="15" t="s">
        <v>34</v>
      </c>
      <c r="D13" s="22">
        <v>10</v>
      </c>
      <c r="E13" s="18"/>
      <c r="F13" s="19">
        <f t="shared" si="0"/>
        <v>0</v>
      </c>
    </row>
    <row r="14" spans="1:6" ht="32.25" customHeight="1">
      <c r="A14" s="15" t="s">
        <v>29</v>
      </c>
      <c r="B14" s="20" t="s">
        <v>41</v>
      </c>
      <c r="C14" s="15" t="s">
        <v>34</v>
      </c>
      <c r="D14" s="22">
        <v>2</v>
      </c>
      <c r="E14" s="18"/>
      <c r="F14" s="19">
        <f t="shared" si="0"/>
        <v>0</v>
      </c>
    </row>
    <row r="15" spans="1:6" ht="32.25" customHeight="1">
      <c r="A15" s="15" t="s">
        <v>36</v>
      </c>
      <c r="B15" s="20" t="s">
        <v>42</v>
      </c>
      <c r="C15" s="15" t="s">
        <v>34</v>
      </c>
      <c r="D15" s="22">
        <v>1</v>
      </c>
      <c r="E15" s="18"/>
      <c r="F15" s="19">
        <f t="shared" si="0"/>
        <v>0</v>
      </c>
    </row>
    <row r="16" spans="1:6" ht="32.25" customHeight="1">
      <c r="A16" s="15" t="s">
        <v>43</v>
      </c>
      <c r="B16" s="20" t="s">
        <v>44</v>
      </c>
      <c r="C16" s="15" t="s">
        <v>45</v>
      </c>
      <c r="D16" s="22">
        <v>8</v>
      </c>
      <c r="E16" s="18"/>
      <c r="F16" s="19">
        <f t="shared" si="0"/>
        <v>0</v>
      </c>
    </row>
    <row r="17" spans="1:6" ht="32.25" customHeight="1">
      <c r="A17" s="15" t="s">
        <v>46</v>
      </c>
      <c r="B17" s="20" t="s">
        <v>47</v>
      </c>
      <c r="C17" s="15"/>
      <c r="D17" s="22"/>
      <c r="E17" s="18"/>
      <c r="F17" s="19"/>
    </row>
    <row r="18" spans="1:6" ht="32.25" customHeight="1">
      <c r="A18" s="15" t="s">
        <v>26</v>
      </c>
      <c r="B18" s="20" t="s">
        <v>48</v>
      </c>
      <c r="C18" s="15" t="s">
        <v>34</v>
      </c>
      <c r="D18" s="22">
        <v>6</v>
      </c>
      <c r="E18" s="18"/>
      <c r="F18" s="19">
        <f t="shared" si="0"/>
        <v>0</v>
      </c>
    </row>
    <row r="19" spans="1:6" ht="32.25" customHeight="1">
      <c r="A19" s="15" t="s">
        <v>29</v>
      </c>
      <c r="B19" s="20" t="s">
        <v>49</v>
      </c>
      <c r="C19" s="15" t="s">
        <v>34</v>
      </c>
      <c r="D19" s="22">
        <v>1</v>
      </c>
      <c r="E19" s="18"/>
      <c r="F19" s="19">
        <f t="shared" si="0"/>
        <v>0</v>
      </c>
    </row>
    <row r="20" spans="1:6" ht="32.25" customHeight="1">
      <c r="A20" s="15" t="s">
        <v>36</v>
      </c>
      <c r="B20" s="20" t="s">
        <v>50</v>
      </c>
      <c r="C20" s="15" t="s">
        <v>34</v>
      </c>
      <c r="D20" s="22">
        <v>1</v>
      </c>
      <c r="E20" s="18"/>
      <c r="F20" s="19">
        <f t="shared" si="0"/>
        <v>0</v>
      </c>
    </row>
    <row r="21" spans="1:6" ht="32.25" customHeight="1">
      <c r="A21" s="15" t="s">
        <v>51</v>
      </c>
      <c r="B21" s="20" t="s">
        <v>52</v>
      </c>
      <c r="C21" s="15"/>
      <c r="D21" s="22"/>
      <c r="E21" s="18"/>
      <c r="F21" s="19"/>
    </row>
    <row r="22" spans="1:6" ht="32.25" customHeight="1">
      <c r="A22" s="15" t="s">
        <v>26</v>
      </c>
      <c r="B22" s="20" t="s">
        <v>53</v>
      </c>
      <c r="C22" s="15" t="s">
        <v>54</v>
      </c>
      <c r="D22" s="21">
        <v>1749.6</v>
      </c>
      <c r="E22" s="18"/>
      <c r="F22" s="19">
        <f t="shared" si="0"/>
        <v>0</v>
      </c>
    </row>
    <row r="23" spans="1:6" ht="32.25" customHeight="1">
      <c r="A23" s="15" t="s">
        <v>29</v>
      </c>
      <c r="B23" s="20" t="s">
        <v>55</v>
      </c>
      <c r="C23" s="15" t="s">
        <v>34</v>
      </c>
      <c r="D23" s="22">
        <v>2</v>
      </c>
      <c r="E23" s="18"/>
      <c r="F23" s="19">
        <f t="shared" si="0"/>
        <v>0</v>
      </c>
    </row>
    <row r="24" spans="1:6" ht="32.25" customHeight="1">
      <c r="A24" s="15" t="s">
        <v>36</v>
      </c>
      <c r="B24" s="20" t="s">
        <v>56</v>
      </c>
      <c r="C24" s="15" t="s">
        <v>57</v>
      </c>
      <c r="D24" s="22">
        <v>2</v>
      </c>
      <c r="E24" s="18"/>
      <c r="F24" s="19">
        <f t="shared" si="0"/>
        <v>0</v>
      </c>
    </row>
    <row r="25" spans="1:6" ht="32.25" customHeight="1">
      <c r="A25" s="15" t="s">
        <v>58</v>
      </c>
      <c r="B25" s="20" t="s">
        <v>59</v>
      </c>
      <c r="C25" s="15" t="s">
        <v>54</v>
      </c>
      <c r="D25" s="21">
        <v>454</v>
      </c>
      <c r="E25" s="18"/>
      <c r="F25" s="19">
        <f t="shared" si="0"/>
        <v>0</v>
      </c>
    </row>
    <row r="26" spans="1:6" ht="27.75" customHeight="1">
      <c r="A26" s="42" t="s">
        <v>60</v>
      </c>
      <c r="B26" s="42"/>
      <c r="C26" s="42"/>
      <c r="D26" s="43">
        <f>ROUND(SUM(F5:F25),0)</f>
        <v>0</v>
      </c>
      <c r="E26" s="43"/>
      <c r="F26" s="23" t="s">
        <v>21</v>
      </c>
    </row>
  </sheetData>
  <sheetProtection password="8969" sheet="1"/>
  <protectedRanges>
    <protectedRange sqref="E6:E7 E9:E11 E13:E16 E18:E20 E22: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5" width="9.00390625" style="2" customWidth="1"/>
    <col min="6" max="6" width="10.375" style="2" bestFit="1" customWidth="1"/>
    <col min="7" max="254" width="9.00390625" style="2" customWidth="1"/>
  </cols>
  <sheetData>
    <row r="1" spans="1:4" ht="39" customHeight="1">
      <c r="A1" s="33" t="s">
        <v>61</v>
      </c>
      <c r="B1" s="33"/>
      <c r="C1" s="33"/>
      <c r="D1" s="33"/>
    </row>
    <row r="2" spans="1:4" ht="39" customHeight="1">
      <c r="A2" s="45" t="str">
        <f>"工程名称："&amp;'第100章'!B2</f>
        <v>工程名称：门头沟区张马路（G109～市界）大修工程-交通工程</v>
      </c>
      <c r="B2" s="45"/>
      <c r="C2" s="45"/>
      <c r="D2" s="45"/>
    </row>
    <row r="3" spans="1:4" ht="39" customHeight="1">
      <c r="A3" s="3" t="s">
        <v>62</v>
      </c>
      <c r="B3" s="3" t="s">
        <v>63</v>
      </c>
      <c r="C3" s="3" t="s">
        <v>64</v>
      </c>
      <c r="D3" s="4" t="s">
        <v>65</v>
      </c>
    </row>
    <row r="4" spans="1:4" s="1" customFormat="1" ht="33" customHeight="1">
      <c r="A4" s="5">
        <v>1</v>
      </c>
      <c r="B4" s="5">
        <v>100</v>
      </c>
      <c r="C4" s="5" t="s">
        <v>66</v>
      </c>
      <c r="D4" s="28">
        <f>'第100章'!D9</f>
        <v>0</v>
      </c>
    </row>
    <row r="5" spans="1:4" s="1" customFormat="1" ht="33" customHeight="1">
      <c r="A5" s="5">
        <v>2</v>
      </c>
      <c r="B5" s="5">
        <v>200</v>
      </c>
      <c r="C5" s="5" t="s">
        <v>67</v>
      </c>
      <c r="D5" s="28"/>
    </row>
    <row r="6" spans="1:4" s="1" customFormat="1" ht="33" customHeight="1">
      <c r="A6" s="5">
        <v>3</v>
      </c>
      <c r="B6" s="5">
        <v>300</v>
      </c>
      <c r="C6" s="5" t="s">
        <v>68</v>
      </c>
      <c r="D6" s="28"/>
    </row>
    <row r="7" spans="1:4" s="1" customFormat="1" ht="33" customHeight="1">
      <c r="A7" s="5">
        <v>4</v>
      </c>
      <c r="B7" s="5">
        <v>400</v>
      </c>
      <c r="C7" s="5" t="s">
        <v>69</v>
      </c>
      <c r="D7" s="28"/>
    </row>
    <row r="8" spans="1:4" s="1" customFormat="1" ht="33" customHeight="1">
      <c r="A8" s="5">
        <v>5</v>
      </c>
      <c r="B8" s="5">
        <v>500</v>
      </c>
      <c r="C8" s="5" t="s">
        <v>70</v>
      </c>
      <c r="D8" s="28"/>
    </row>
    <row r="9" spans="1:4" s="1" customFormat="1" ht="33" customHeight="1">
      <c r="A9" s="5">
        <v>6</v>
      </c>
      <c r="B9" s="5">
        <v>600</v>
      </c>
      <c r="C9" s="5" t="s">
        <v>71</v>
      </c>
      <c r="D9" s="28">
        <f>'第600章'!D26</f>
        <v>0</v>
      </c>
    </row>
    <row r="10" spans="1:4" s="1" customFormat="1" ht="33" customHeight="1">
      <c r="A10" s="5">
        <v>7</v>
      </c>
      <c r="B10" s="5">
        <v>700</v>
      </c>
      <c r="C10" s="5" t="s">
        <v>72</v>
      </c>
      <c r="D10" s="28"/>
    </row>
    <row r="11" spans="1:4" s="1" customFormat="1" ht="33" customHeight="1">
      <c r="A11" s="5">
        <v>8</v>
      </c>
      <c r="B11" s="44" t="s">
        <v>73</v>
      </c>
      <c r="C11" s="44"/>
      <c r="D11" s="28">
        <f>SUM(D4:D10)</f>
        <v>0</v>
      </c>
    </row>
    <row r="12" spans="1:4" s="1" customFormat="1" ht="33" customHeight="1">
      <c r="A12" s="5">
        <v>9</v>
      </c>
      <c r="B12" s="44" t="s">
        <v>74</v>
      </c>
      <c r="C12" s="44"/>
      <c r="D12" s="28"/>
    </row>
    <row r="13" spans="1:4" s="1" customFormat="1" ht="33" customHeight="1">
      <c r="A13" s="5">
        <v>10</v>
      </c>
      <c r="B13" s="44" t="s">
        <v>75</v>
      </c>
      <c r="C13" s="44"/>
      <c r="D13" s="28">
        <f>ROUND(831006*1.5%,0)</f>
        <v>12465</v>
      </c>
    </row>
    <row r="14" spans="1:4" s="1" customFormat="1" ht="33" customHeight="1">
      <c r="A14" s="5">
        <v>11</v>
      </c>
      <c r="B14" s="47" t="s">
        <v>76</v>
      </c>
      <c r="C14" s="47"/>
      <c r="D14" s="28">
        <f>ROUND(D11-D12-D13,0)</f>
        <v>-12465</v>
      </c>
    </row>
    <row r="15" spans="1:4" s="1" customFormat="1" ht="33" customHeight="1">
      <c r="A15" s="5">
        <v>12</v>
      </c>
      <c r="B15" s="44" t="s">
        <v>77</v>
      </c>
      <c r="C15" s="44"/>
      <c r="D15" s="28">
        <f>ROUND(D14*5%,0)</f>
        <v>-623</v>
      </c>
    </row>
    <row r="16" spans="1:4" s="1" customFormat="1" ht="33" customHeight="1">
      <c r="A16" s="5">
        <v>13</v>
      </c>
      <c r="B16" s="44" t="s">
        <v>78</v>
      </c>
      <c r="C16" s="44"/>
      <c r="D16" s="28">
        <f>D11+D15</f>
        <v>-623</v>
      </c>
    </row>
    <row r="17" spans="1:4" ht="30" customHeight="1">
      <c r="A17" s="45"/>
      <c r="B17" s="46"/>
      <c r="C17" s="46"/>
      <c r="D17" s="46"/>
    </row>
  </sheetData>
  <sheetProtection password="8969" sheet="1"/>
  <mergeCells count="9">
    <mergeCell ref="B15:C15"/>
    <mergeCell ref="B16:C16"/>
    <mergeCell ref="A17:D17"/>
    <mergeCell ref="A1:D1"/>
    <mergeCell ref="A2:D2"/>
    <mergeCell ref="B11:C11"/>
    <mergeCell ref="B12:C12"/>
    <mergeCell ref="B13:C13"/>
    <mergeCell ref="B14:C14"/>
  </mergeCells>
  <printOptions horizontalCentered="1"/>
  <pageMargins left="0.6986111111111111" right="0.6986111111111111" top="0.75" bottom="2.2597222222222224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2016-06-02T01:34:20Z</cp:lastPrinted>
  <dcterms:created xsi:type="dcterms:W3CDTF">2008-04-07T07:00:19Z</dcterms:created>
  <dcterms:modified xsi:type="dcterms:W3CDTF">2016-06-02T01:35:57Z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