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4275" tabRatio="610" activeTab="2"/>
  </bookViews>
  <sheets>
    <sheet name="第100章" sheetId="1" r:id="rId1"/>
    <sheet name="第400章" sheetId="2" r:id="rId2"/>
    <sheet name="汇总表" sheetId="3" r:id="rId3"/>
  </sheets>
  <definedNames>
    <definedName name="_xlnm.Print_Titles" localSheetId="1">'第400章'!$1:$4</definedName>
  </definedNames>
  <calcPr fullCalcOnLoad="1"/>
</workbook>
</file>

<file path=xl/sharedStrings.xml><?xml version="1.0" encoding="utf-8"?>
<sst xmlns="http://schemas.openxmlformats.org/spreadsheetml/2006/main" count="67" uniqueCount="53">
  <si>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</si>
  <si>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</si>
  <si>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</si>
  <si>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</si>
  <si>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</si>
  <si>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</si>
  <si>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</si>
  <si>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</si>
  <si>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</si>
  <si>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</si>
  <si>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</si>
  <si>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</si>
  <si>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</si>
  <si>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</si>
  <si>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</si>
  <si>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</si>
  <si>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</si>
  <si>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</si>
  <si>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</si>
  <si>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</si>
  <si>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</si>
  <si>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</si>
  <si>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</si>
  <si>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</si>
  <si>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</si>
  <si>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</si>
  <si>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</si>
  <si>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</si>
  <si>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施工环保费</t>
  </si>
  <si>
    <t>102-3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</si>
  <si>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</si>
  <si>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</si>
  <si>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</si>
  <si>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</si>
  <si>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</si>
  <si>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金额（元）</t>
  </si>
  <si>
    <t>清单     第100章   总则</t>
  </si>
  <si>
    <t>清单  第100章 合计   人民币</t>
  </si>
  <si>
    <t>竣工文件</t>
  </si>
  <si>
    <t>103-1</t>
  </si>
  <si>
    <t/>
  </si>
  <si>
    <t>-a</t>
  </si>
  <si>
    <t>-b</t>
  </si>
  <si>
    <t>临时道路修建、养护与拆除(包括原道路的养护费和交通导改费)</t>
  </si>
  <si>
    <r>
      <t>按上项（11）金额的</t>
    </r>
    <r>
      <rPr>
        <sz val="11"/>
        <rFont val="宋体"/>
        <family val="0"/>
      </rPr>
      <t>5</t>
    </r>
    <r>
      <rPr>
        <sz val="11"/>
        <rFont val="宋体"/>
        <family val="0"/>
      </rPr>
      <t>%作为不可预见因素的暂定金额</t>
    </r>
  </si>
  <si>
    <t>通州区通顺路温榆河桥检修平台中修工程</t>
  </si>
  <si>
    <r>
      <t>清单     第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00章  桥梁、涵洞</t>
    </r>
  </si>
  <si>
    <r>
      <t>清单  第</t>
    </r>
    <r>
      <rPr>
        <sz val="11"/>
        <rFont val="宋体"/>
        <family val="0"/>
      </rPr>
      <t>4</t>
    </r>
    <r>
      <rPr>
        <sz val="11"/>
        <rFont val="宋体"/>
        <family val="0"/>
      </rPr>
      <t>00章 合计   人民币</t>
    </r>
  </si>
  <si>
    <t>422-1</t>
  </si>
  <si>
    <t>桥梁检测平台</t>
  </si>
  <si>
    <t>桥梁检测平台通道</t>
  </si>
  <si>
    <t>m</t>
  </si>
  <si>
    <t>桥梁检测平台出入直梯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</si>
</sst>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_ \&gt;\=\5\2"/>
    <numFmt numFmtId="195" formatCode="#0.000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u val="single"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u val="single"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42" applyFill="1">
      <alignment vertical="center"/>
      <protection/>
    </xf>
    <xf numFmtId="0" fontId="46" fillId="0" borderId="0" xfId="0" applyFont="1" applyFill="1" applyAlignment="1">
      <alignment vertical="center"/>
    </xf>
    <xf numFmtId="0" fontId="0" fillId="0" borderId="0" xfId="42" applyFont="1" applyFill="1">
      <alignment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46" fillId="0" borderId="0" xfId="0" applyFont="1" applyFill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49" fontId="46" fillId="0" borderId="0" xfId="0" applyNumberFormat="1" applyFont="1" applyFill="1" applyAlignment="1">
      <alignment vertical="center"/>
    </xf>
    <xf numFmtId="0" fontId="46" fillId="0" borderId="0" xfId="0" applyNumberFormat="1" applyFont="1" applyFill="1" applyAlignment="1">
      <alignment horizontal="center" vertical="center" shrinkToFit="1"/>
    </xf>
    <xf numFmtId="0" fontId="46" fillId="0" borderId="0" xfId="0" applyFont="1" applyFill="1" applyAlignment="1">
      <alignment vertical="center" shrinkToFit="1"/>
    </xf>
    <xf numFmtId="0" fontId="47" fillId="0" borderId="0" xfId="0" applyFont="1" applyFill="1" applyAlignment="1">
      <alignment vertical="center"/>
    </xf>
    <xf numFmtId="0" fontId="48" fillId="0" borderId="11" xfId="40" applyFont="1" applyFill="1" applyBorder="1" applyAlignment="1">
      <alignment horizontal="center" vertical="center" wrapText="1"/>
      <protection/>
    </xf>
    <xf numFmtId="0" fontId="48" fillId="0" borderId="12" xfId="40" applyFont="1" applyFill="1" applyBorder="1" applyAlignment="1">
      <alignment horizontal="left" vertical="center" wrapText="1"/>
      <protection/>
    </xf>
    <xf numFmtId="0" fontId="48" fillId="0" borderId="12" xfId="40" applyFont="1" applyFill="1" applyBorder="1" applyAlignment="1">
      <alignment horizontal="center" vertical="center" wrapText="1"/>
      <protection/>
    </xf>
    <xf numFmtId="176" fontId="49" fillId="0" borderId="10" xfId="0" applyNumberFormat="1" applyFont="1" applyFill="1" applyBorder="1" applyAlignment="1">
      <alignment horizontal="center" vertical="center" shrinkToFit="1"/>
    </xf>
    <xf numFmtId="177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0" xfId="0" applyFont="1" applyFill="1" applyAlignment="1">
      <alignment vertical="center"/>
    </xf>
    <xf numFmtId="2" fontId="48" fillId="0" borderId="12" xfId="40" applyNumberFormat="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6" fillId="0" borderId="10" xfId="42" applyFont="1" applyFill="1" applyBorder="1" applyAlignment="1">
      <alignment horizontal="center" vertical="center"/>
      <protection/>
    </xf>
    <xf numFmtId="0" fontId="6" fillId="0" borderId="0" xfId="42" applyFont="1" applyFill="1">
      <alignment vertical="center"/>
      <protection/>
    </xf>
    <xf numFmtId="177" fontId="6" fillId="0" borderId="10" xfId="42" applyNumberFormat="1" applyFont="1" applyFill="1" applyBorder="1" applyAlignment="1" applyProtection="1">
      <alignment horizontal="center" vertical="center" shrinkToFit="1"/>
      <protection hidden="1"/>
    </xf>
    <xf numFmtId="183" fontId="48" fillId="0" borderId="12" xfId="40" applyNumberFormat="1" applyFont="1" applyFill="1" applyBorder="1" applyAlignment="1">
      <alignment horizontal="center" vertical="center" wrapText="1"/>
      <protection/>
    </xf>
    <xf numFmtId="0" fontId="50" fillId="0" borderId="0" xfId="0" applyFont="1" applyFill="1" applyAlignment="1">
      <alignment horizontal="center" vertical="center"/>
    </xf>
    <xf numFmtId="0" fontId="46" fillId="0" borderId="14" xfId="0" applyFont="1" applyFill="1" applyBorder="1" applyAlignment="1">
      <alignment horizontal="left" vertical="center" wrapText="1" shrinkToFit="1"/>
    </xf>
    <xf numFmtId="0" fontId="51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right" vertical="center"/>
    </xf>
    <xf numFmtId="177" fontId="5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 applyProtection="1">
      <alignment horizontal="left" vertical="center" wrapText="1" shrinkToFit="1"/>
      <protection hidden="1"/>
    </xf>
    <xf numFmtId="0" fontId="46" fillId="0" borderId="0" xfId="0" applyFont="1" applyFill="1" applyBorder="1" applyAlignment="1">
      <alignment horizontal="center" vertical="center" shrinkToFit="1"/>
    </xf>
    <xf numFmtId="0" fontId="6" fillId="0" borderId="10" xfId="42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 vertical="center"/>
      <protection/>
    </xf>
    <xf numFmtId="0" fontId="46" fillId="0" borderId="14" xfId="0" applyFont="1" applyFill="1" applyBorder="1" applyAlignment="1">
      <alignment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9" sqref="J9"/>
    </sheetView>
  </sheetViews>
  <sheetFormatPr defaultColWidth="9.00390625" defaultRowHeight="14.25"/>
  <cols>
    <col min="1" max="1" width="8.875" style="5" customWidth="1"/>
    <col min="2" max="2" width="32.25390625" style="5" customWidth="1"/>
    <col min="3" max="3" width="8.00390625" style="5" customWidth="1"/>
    <col min="4" max="4" width="9.125" style="5" customWidth="1"/>
    <col min="5" max="5" width="11.50390625" style="5" customWidth="1"/>
    <col min="6" max="6" width="12.375" style="5" customWidth="1"/>
    <col min="7" max="16384" width="9.00390625" style="5" customWidth="1"/>
  </cols>
  <sheetData>
    <row r="1" spans="1:6" ht="43.5" customHeight="1">
      <c r="A1" s="33" t="s">
        <v>0</v>
      </c>
      <c r="B1" s="33"/>
      <c r="C1" s="33"/>
      <c r="D1" s="33"/>
      <c r="E1" s="33"/>
      <c r="F1" s="33"/>
    </row>
    <row r="2" spans="1:6" ht="38.25" customHeight="1">
      <c r="A2" s="5" t="s">
        <v>18</v>
      </c>
      <c r="B2" s="34" t="s">
        <v>45</v>
      </c>
      <c r="C2" s="34"/>
      <c r="D2" s="34"/>
      <c r="E2" s="38" t="s">
        <v>5</v>
      </c>
      <c r="F2" s="38"/>
    </row>
    <row r="3" spans="1:6" ht="36" customHeight="1">
      <c r="A3" s="35" t="s">
        <v>36</v>
      </c>
      <c r="B3" s="35"/>
      <c r="C3" s="35"/>
      <c r="D3" s="35"/>
      <c r="E3" s="35"/>
      <c r="F3" s="35"/>
    </row>
    <row r="4" spans="1:6" ht="36" customHeight="1">
      <c r="A4" s="8" t="s">
        <v>20</v>
      </c>
      <c r="B4" s="8" t="s">
        <v>21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s="20" customFormat="1" ht="36" customHeight="1">
      <c r="A5" s="23" t="s">
        <v>22</v>
      </c>
      <c r="B5" s="24" t="s">
        <v>38</v>
      </c>
      <c r="C5" s="25" t="s">
        <v>23</v>
      </c>
      <c r="D5" s="25">
        <v>1</v>
      </c>
      <c r="E5" s="26"/>
      <c r="F5" s="19">
        <f>ROUND(D5*E5,0)</f>
        <v>0</v>
      </c>
    </row>
    <row r="6" spans="1:6" s="20" customFormat="1" ht="36" customHeight="1">
      <c r="A6" s="23" t="s">
        <v>27</v>
      </c>
      <c r="B6" s="24" t="s">
        <v>28</v>
      </c>
      <c r="C6" s="25" t="s">
        <v>23</v>
      </c>
      <c r="D6" s="25">
        <v>1</v>
      </c>
      <c r="E6" s="26"/>
      <c r="F6" s="19">
        <f>ROUND(D6*E6,0)</f>
        <v>0</v>
      </c>
    </row>
    <row r="7" spans="1:6" s="20" customFormat="1" ht="36" customHeight="1">
      <c r="A7" s="23" t="s">
        <v>29</v>
      </c>
      <c r="B7" s="24" t="s">
        <v>24</v>
      </c>
      <c r="C7" s="25" t="s">
        <v>23</v>
      </c>
      <c r="D7" s="25">
        <v>1</v>
      </c>
      <c r="E7" s="26"/>
      <c r="F7" s="19">
        <f>ROUND(D7*E7,0)</f>
        <v>0</v>
      </c>
    </row>
    <row r="8" spans="1:6" s="20" customFormat="1" ht="36" customHeight="1">
      <c r="A8" s="23" t="s">
        <v>39</v>
      </c>
      <c r="B8" s="24" t="s">
        <v>43</v>
      </c>
      <c r="C8" s="25" t="s">
        <v>23</v>
      </c>
      <c r="D8" s="25">
        <v>1</v>
      </c>
      <c r="E8" s="26"/>
      <c r="F8" s="19">
        <f>ROUND(D8*E8,0)</f>
        <v>0</v>
      </c>
    </row>
    <row r="9" spans="1:6" s="20" customFormat="1" ht="36" customHeight="1">
      <c r="A9" s="23" t="s">
        <v>25</v>
      </c>
      <c r="B9" s="24" t="s">
        <v>26</v>
      </c>
      <c r="C9" s="25" t="s">
        <v>23</v>
      </c>
      <c r="D9" s="25">
        <v>1</v>
      </c>
      <c r="E9" s="26"/>
      <c r="F9" s="19">
        <f>ROUND(D9*E9,0)</f>
        <v>0</v>
      </c>
    </row>
    <row r="10" spans="1:14" s="20" customFormat="1" ht="36" customHeight="1">
      <c r="A10" s="36" t="s">
        <v>37</v>
      </c>
      <c r="B10" s="36"/>
      <c r="C10" s="36"/>
      <c r="D10" s="37">
        <f>ROUND(SUM(F5:F9),0)</f>
        <v>0</v>
      </c>
      <c r="E10" s="37"/>
      <c r="F10" s="27" t="s">
        <v>19</v>
      </c>
      <c r="G10" s="28"/>
      <c r="H10" s="28"/>
      <c r="I10" s="28"/>
      <c r="J10" s="28"/>
      <c r="K10" s="28"/>
      <c r="L10" s="28"/>
      <c r="M10" s="28"/>
      <c r="N10" s="28"/>
    </row>
    <row r="11" ht="32.25" customHeight="1"/>
    <row r="12" ht="25.5" customHeight="1">
      <c r="A12" s="14"/>
    </row>
  </sheetData>
  <sheetProtection password="A5B9" sheet="1"/>
  <protectedRanges>
    <protectedRange sqref="E5:E9" name="区域1"/>
  </protectedRanges>
  <mergeCells count="6">
    <mergeCell ref="A1:F1"/>
    <mergeCell ref="B2:D2"/>
    <mergeCell ref="A3:F3"/>
    <mergeCell ref="A10:C10"/>
    <mergeCell ref="D10:E10"/>
    <mergeCell ref="E2:F2"/>
  </mergeCells>
  <printOptions/>
  <pageMargins left="0.7086614173228347" right="0.52" top="0.7480314960629921" bottom="1.3385826771653544" header="0.31496062992125984" footer="4.212598425196851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11.00390625" style="11" customWidth="1"/>
    <col min="2" max="2" width="24.00390625" style="5" customWidth="1"/>
    <col min="3" max="3" width="7.125" style="5" customWidth="1"/>
    <col min="4" max="4" width="11.625" style="12" customWidth="1"/>
    <col min="5" max="5" width="11.375" style="13" customWidth="1"/>
    <col min="6" max="6" width="14.125" style="13" customWidth="1"/>
    <col min="7" max="7" width="9.00390625" style="5" customWidth="1"/>
    <col min="8" max="8" width="45.00390625" style="5" bestFit="1" customWidth="1"/>
    <col min="9" max="9" width="13.875" style="5" bestFit="1" customWidth="1"/>
    <col min="10" max="16384" width="9.00390625" style="5" customWidth="1"/>
  </cols>
  <sheetData>
    <row r="1" spans="1:6" ht="43.5" customHeight="1">
      <c r="A1" s="33" t="s">
        <v>0</v>
      </c>
      <c r="B1" s="33"/>
      <c r="C1" s="33"/>
      <c r="D1" s="33"/>
      <c r="E1" s="33"/>
      <c r="F1" s="33"/>
    </row>
    <row r="2" spans="1:6" ht="48" customHeight="1">
      <c r="A2" s="6" t="s">
        <v>18</v>
      </c>
      <c r="B2" s="39" t="str">
        <f>'第100章'!B2:D2</f>
        <v>通州区通顺路温榆河桥检修平台中修工程</v>
      </c>
      <c r="C2" s="39"/>
      <c r="D2" s="39"/>
      <c r="E2" s="40" t="s">
        <v>6</v>
      </c>
      <c r="F2" s="40"/>
    </row>
    <row r="3" spans="1:6" ht="36" customHeight="1">
      <c r="A3" s="35" t="s">
        <v>46</v>
      </c>
      <c r="B3" s="35"/>
      <c r="C3" s="35"/>
      <c r="D3" s="35"/>
      <c r="E3" s="35"/>
      <c r="F3" s="35"/>
    </row>
    <row r="4" spans="1:6" ht="36" customHeight="1">
      <c r="A4" s="7" t="s">
        <v>20</v>
      </c>
      <c r="B4" s="8" t="s">
        <v>21</v>
      </c>
      <c r="C4" s="8" t="s">
        <v>1</v>
      </c>
      <c r="D4" s="9" t="s">
        <v>2</v>
      </c>
      <c r="E4" s="10" t="s">
        <v>3</v>
      </c>
      <c r="F4" s="10" t="s">
        <v>4</v>
      </c>
    </row>
    <row r="5" spans="1:6" s="20" customFormat="1" ht="43.5" customHeight="1">
      <c r="A5" s="15" t="s">
        <v>48</v>
      </c>
      <c r="B5" s="16" t="s">
        <v>49</v>
      </c>
      <c r="C5" s="17" t="s">
        <v>40</v>
      </c>
      <c r="D5" s="21"/>
      <c r="E5" s="18"/>
      <c r="F5" s="19"/>
    </row>
    <row r="6" spans="1:6" s="20" customFormat="1" ht="43.5" customHeight="1">
      <c r="A6" s="15" t="s">
        <v>41</v>
      </c>
      <c r="B6" s="16" t="s">
        <v>50</v>
      </c>
      <c r="C6" s="17" t="s">
        <v>51</v>
      </c>
      <c r="D6" s="32">
        <v>189.456</v>
      </c>
      <c r="E6" s="18"/>
      <c r="F6" s="19">
        <f>ROUND(D6*E6,0)</f>
        <v>0</v>
      </c>
    </row>
    <row r="7" spans="1:6" s="20" customFormat="1" ht="43.5" customHeight="1">
      <c r="A7" s="15" t="s">
        <v>42</v>
      </c>
      <c r="B7" s="16" t="s">
        <v>52</v>
      </c>
      <c r="C7" s="17" t="s">
        <v>51</v>
      </c>
      <c r="D7" s="21">
        <v>8.74</v>
      </c>
      <c r="E7" s="18"/>
      <c r="F7" s="19">
        <f>ROUND(D7*E7,0)</f>
        <v>0</v>
      </c>
    </row>
    <row r="8" spans="1:6" s="20" customFormat="1" ht="43.5" customHeight="1">
      <c r="A8" s="36" t="s">
        <v>47</v>
      </c>
      <c r="B8" s="36"/>
      <c r="C8" s="36"/>
      <c r="D8" s="37">
        <f>ROUND(SUM(F6:F7),0)</f>
        <v>0</v>
      </c>
      <c r="E8" s="37"/>
      <c r="F8" s="22" t="s">
        <v>19</v>
      </c>
    </row>
  </sheetData>
  <sheetProtection password="A5B9" sheet="1"/>
  <protectedRanges>
    <protectedRange sqref="E6:E7" name="区域1"/>
  </protectedRanges>
  <mergeCells count="6">
    <mergeCell ref="A1:F1"/>
    <mergeCell ref="B2:D2"/>
    <mergeCell ref="E2:F2"/>
    <mergeCell ref="A3:F3"/>
    <mergeCell ref="A8:C8"/>
    <mergeCell ref="D8:E8"/>
  </mergeCells>
  <printOptions horizontalCentered="1"/>
  <pageMargins left="0.7480314960629921" right="0.7480314960629921" top="0.7874015748031497" bottom="1.12" header="0.5118110236220472" footer="4.55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E6" sqref="E6"/>
    </sheetView>
  </sheetViews>
  <sheetFormatPr defaultColWidth="9.00390625" defaultRowHeight="14.25"/>
  <cols>
    <col min="1" max="1" width="5.75390625" style="1" customWidth="1"/>
    <col min="2" max="2" width="11.75390625" style="1" customWidth="1"/>
    <col min="3" max="3" width="41.125" style="1" customWidth="1"/>
    <col min="4" max="4" width="20.625" style="1" customWidth="1"/>
    <col min="5" max="16384" width="9.00390625" style="1" customWidth="1"/>
  </cols>
  <sheetData>
    <row r="1" spans="1:4" ht="42.75" customHeight="1">
      <c r="A1" s="43" t="s">
        <v>7</v>
      </c>
      <c r="B1" s="43"/>
      <c r="C1" s="43"/>
      <c r="D1" s="43"/>
    </row>
    <row r="2" spans="1:4" s="2" customFormat="1" ht="38.25" customHeight="1">
      <c r="A2" s="44" t="str">
        <f>"工程名称："&amp;'第100章'!B2</f>
        <v>工程名称：通州区通顺路温榆河桥检修平台中修工程</v>
      </c>
      <c r="B2" s="44"/>
      <c r="C2" s="44"/>
      <c r="D2" s="44"/>
    </row>
    <row r="3" spans="1:4" s="3" customFormat="1" ht="36" customHeight="1">
      <c r="A3" s="4" t="s">
        <v>8</v>
      </c>
      <c r="B3" s="4" t="s">
        <v>9</v>
      </c>
      <c r="C3" s="4" t="s">
        <v>10</v>
      </c>
      <c r="D3" s="4" t="s">
        <v>35</v>
      </c>
    </row>
    <row r="4" spans="1:4" s="30" customFormat="1" ht="32.25" customHeight="1">
      <c r="A4" s="29">
        <v>1</v>
      </c>
      <c r="B4" s="29">
        <v>100</v>
      </c>
      <c r="C4" s="29" t="s">
        <v>11</v>
      </c>
      <c r="D4" s="31">
        <f>'第100章'!D10</f>
        <v>0</v>
      </c>
    </row>
    <row r="5" spans="1:4" s="30" customFormat="1" ht="32.25" customHeight="1">
      <c r="A5" s="29">
        <v>2</v>
      </c>
      <c r="B5" s="29">
        <v>200</v>
      </c>
      <c r="C5" s="29" t="s">
        <v>12</v>
      </c>
      <c r="D5" s="31"/>
    </row>
    <row r="6" spans="1:4" s="30" customFormat="1" ht="32.25" customHeight="1">
      <c r="A6" s="29">
        <v>3</v>
      </c>
      <c r="B6" s="29">
        <v>300</v>
      </c>
      <c r="C6" s="29" t="s">
        <v>13</v>
      </c>
      <c r="D6" s="31"/>
    </row>
    <row r="7" spans="1:4" s="30" customFormat="1" ht="32.25" customHeight="1">
      <c r="A7" s="29">
        <v>4</v>
      </c>
      <c r="B7" s="29">
        <v>400</v>
      </c>
      <c r="C7" s="29" t="s">
        <v>14</v>
      </c>
      <c r="D7" s="31">
        <f>'第400章'!D8</f>
        <v>0</v>
      </c>
    </row>
    <row r="8" spans="1:4" s="30" customFormat="1" ht="32.25" customHeight="1">
      <c r="A8" s="29">
        <v>5</v>
      </c>
      <c r="B8" s="29">
        <v>500</v>
      </c>
      <c r="C8" s="29" t="s">
        <v>15</v>
      </c>
      <c r="D8" s="31"/>
    </row>
    <row r="9" spans="1:4" s="30" customFormat="1" ht="32.25" customHeight="1">
      <c r="A9" s="29">
        <v>6</v>
      </c>
      <c r="B9" s="29">
        <v>600</v>
      </c>
      <c r="C9" s="29" t="s">
        <v>16</v>
      </c>
      <c r="D9" s="31"/>
    </row>
    <row r="10" spans="1:4" s="30" customFormat="1" ht="32.25" customHeight="1">
      <c r="A10" s="29">
        <v>7</v>
      </c>
      <c r="B10" s="29">
        <v>700</v>
      </c>
      <c r="C10" s="29" t="s">
        <v>17</v>
      </c>
      <c r="D10" s="31"/>
    </row>
    <row r="11" spans="1:4" s="30" customFormat="1" ht="32.25" customHeight="1">
      <c r="A11" s="29">
        <v>8</v>
      </c>
      <c r="B11" s="42" t="s">
        <v>30</v>
      </c>
      <c r="C11" s="42"/>
      <c r="D11" s="31">
        <f>SUM(D4:D10)</f>
        <v>0</v>
      </c>
    </row>
    <row r="12" spans="1:4" s="30" customFormat="1" ht="34.5" customHeight="1">
      <c r="A12" s="29">
        <v>9</v>
      </c>
      <c r="B12" s="42" t="s">
        <v>31</v>
      </c>
      <c r="C12" s="42"/>
      <c r="D12" s="31"/>
    </row>
    <row r="13" spans="1:4" s="30" customFormat="1" ht="34.5" customHeight="1">
      <c r="A13" s="29">
        <v>10</v>
      </c>
      <c r="B13" s="42" t="s">
        <v>32</v>
      </c>
      <c r="C13" s="42"/>
      <c r="D13" s="31">
        <f>ROUND((931594*1.5%),)</f>
        <v>13974</v>
      </c>
    </row>
    <row r="14" spans="1:4" s="30" customFormat="1" ht="34.5" customHeight="1">
      <c r="A14" s="29">
        <v>11</v>
      </c>
      <c r="B14" s="42" t="s">
        <v>33</v>
      </c>
      <c r="C14" s="42"/>
      <c r="D14" s="31">
        <f>ROUND(D11-D12-D13,0)</f>
        <v>-13974</v>
      </c>
    </row>
    <row r="15" spans="1:4" s="30" customFormat="1" ht="34.5" customHeight="1">
      <c r="A15" s="29">
        <v>12</v>
      </c>
      <c r="B15" s="41" t="s">
        <v>44</v>
      </c>
      <c r="C15" s="42"/>
      <c r="D15" s="31">
        <f>ROUND(D14*5%,0)</f>
        <v>-699</v>
      </c>
    </row>
    <row r="16" spans="1:4" s="30" customFormat="1" ht="34.5" customHeight="1">
      <c r="A16" s="29">
        <v>13</v>
      </c>
      <c r="B16" s="42" t="s">
        <v>34</v>
      </c>
      <c r="C16" s="42"/>
      <c r="D16" s="31">
        <f>D11+D15</f>
        <v>-699</v>
      </c>
    </row>
  </sheetData>
  <sheetProtection password="A5B9" sheet="1"/>
  <mergeCells count="8">
    <mergeCell ref="B15:C15"/>
    <mergeCell ref="B16:C16"/>
    <mergeCell ref="A1:D1"/>
    <mergeCell ref="B11:C11"/>
    <mergeCell ref="B12:C12"/>
    <mergeCell ref="B13:C13"/>
    <mergeCell ref="B14:C14"/>
    <mergeCell ref="A2:D2"/>
  </mergeCells>
  <printOptions horizontalCentered="1"/>
  <pageMargins left="0.5118110236220472" right="0.5118110236220472" top="0.88" bottom="1.84" header="0.31496062992125984" footer="1.79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2016-06-21T01:12:13Z</cp:lastPrinted>
  <dcterms:created xsi:type="dcterms:W3CDTF">2008-04-07T07:00:19Z</dcterms:created>
  <dcterms:modified xsi:type="dcterms:W3CDTF">2016-06-21T01:12:49Z</dcterms:modified>
  <cp:category/>
  <cp:version/>
  <cp:contentType/>
  <cp:contentStatus/>
</cp:coreProperties>
</file>