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95" windowWidth="10005" windowHeight="6915" tabRatio="905" activeTab="0"/>
  </bookViews>
  <sheets>
    <sheet name="分部分项工程量清单" sheetId="1" r:id="rId1"/>
    <sheet name="5标－三环－玉泉营桥西站（外环）" sheetId="2" state="hidden" r:id="rId2"/>
    <sheet name="补充工程量清单项目及计算规则" sheetId="3" state="hidden" r:id="rId3"/>
  </sheets>
  <definedNames>
    <definedName name="Pg">IF(ISNA(MATCH(ROW(),GET.DOCUMENT(64))),1,MATCH(ROW(),GET.DOCUMENT(64))+1)</definedName>
    <definedName name="_xlnm.Print_Area" localSheetId="1">'5标－三环－玉泉营桥西站（外环）'!$A$1:$I$24</definedName>
    <definedName name="tg">GET.DOCUMENT(50)</definedName>
  </definedNames>
  <calcPr fullCalcOnLoad="1"/>
</workbook>
</file>

<file path=xl/sharedStrings.xml><?xml version="1.0" encoding="utf-8"?>
<sst xmlns="http://schemas.openxmlformats.org/spreadsheetml/2006/main" count="406" uniqueCount="198">
  <si>
    <t/>
  </si>
  <si>
    <t>一</t>
  </si>
  <si>
    <t>m</t>
  </si>
  <si>
    <t>m</t>
  </si>
  <si>
    <t>m2</t>
  </si>
  <si>
    <t>m2</t>
  </si>
  <si>
    <t>m2</t>
  </si>
  <si>
    <t>m2</t>
  </si>
  <si>
    <t>m2</t>
  </si>
  <si>
    <t>m2</t>
  </si>
  <si>
    <t>m2</t>
  </si>
  <si>
    <t>m2</t>
  </si>
  <si>
    <t>m3</t>
  </si>
  <si>
    <t>座</t>
  </si>
  <si>
    <t>座</t>
  </si>
  <si>
    <t>台</t>
  </si>
  <si>
    <t>棵</t>
  </si>
  <si>
    <t>二</t>
  </si>
  <si>
    <t>1cm</t>
  </si>
  <si>
    <t>综合单价</t>
  </si>
  <si>
    <t>合价</t>
  </si>
  <si>
    <t>金额（元）</t>
  </si>
  <si>
    <t>计量单位</t>
  </si>
  <si>
    <t>工程量</t>
  </si>
  <si>
    <t>本页小计</t>
  </si>
  <si>
    <t>序号</t>
  </si>
  <si>
    <t>编码</t>
  </si>
  <si>
    <t>040310002001</t>
  </si>
  <si>
    <t>040310002002</t>
  </si>
  <si>
    <t>040310002003</t>
  </si>
  <si>
    <t>040310002004</t>
  </si>
  <si>
    <t>040310001001</t>
  </si>
  <si>
    <t>灌缝</t>
  </si>
  <si>
    <t>橡胶沥青防水粘结层</t>
  </si>
  <si>
    <t>挪移电箱</t>
  </si>
  <si>
    <t>挪移报刊亭</t>
  </si>
  <si>
    <t>040204007001</t>
  </si>
  <si>
    <t>040204007002</t>
  </si>
  <si>
    <t>040204007003</t>
  </si>
  <si>
    <t>040204007004</t>
  </si>
  <si>
    <t>040204007005</t>
  </si>
  <si>
    <t>040204007006</t>
  </si>
  <si>
    <t>混凝土表面涂界面剂
1.界面剂</t>
  </si>
  <si>
    <t>计算规则</t>
  </si>
  <si>
    <t>040203008001</t>
  </si>
  <si>
    <t>侵占绿化</t>
  </si>
  <si>
    <t>混凝土表面凿毛</t>
  </si>
  <si>
    <t>混凝土表面凿毛</t>
  </si>
  <si>
    <t>材料
厚度</t>
  </si>
  <si>
    <t>材料
厚度</t>
  </si>
  <si>
    <t>040801009001</t>
  </si>
  <si>
    <t>040801009002</t>
  </si>
  <si>
    <t>项目名称</t>
  </si>
  <si>
    <t>项目特征</t>
  </si>
  <si>
    <t>移栽桃树 胸径10cm</t>
  </si>
  <si>
    <t>桥面局部冷油修复</t>
  </si>
  <si>
    <t>计量单位</t>
  </si>
  <si>
    <t>工程内容</t>
  </si>
  <si>
    <t>混凝土表面聚合物砂浆修补、涂保护剂</t>
  </si>
  <si>
    <t>拆除桥面铺装
1.钢筋混凝土
2.7cm</t>
  </si>
  <si>
    <t>拆除桥面铺装
1.沥青混凝土
2.8cm</t>
  </si>
  <si>
    <t>材料
工艺
厚度</t>
  </si>
  <si>
    <t>材料
工艺
厚度</t>
  </si>
  <si>
    <t>材料
工艺
厚度</t>
  </si>
  <si>
    <t>材料
工艺
厚度</t>
  </si>
  <si>
    <t>降井处理</t>
  </si>
  <si>
    <t>040203006001</t>
  </si>
  <si>
    <t>040204004001</t>
  </si>
  <si>
    <t>040101001001</t>
  </si>
  <si>
    <t>三</t>
  </si>
  <si>
    <t>安砌侧(平、缘）石</t>
  </si>
  <si>
    <t>项目编码</t>
  </si>
  <si>
    <t>项目名称</t>
  </si>
  <si>
    <t>项目特征描述</t>
  </si>
  <si>
    <t>041001001001</t>
  </si>
  <si>
    <t>拆除路面</t>
  </si>
  <si>
    <t>040501001001</t>
  </si>
  <si>
    <t>混凝土管</t>
  </si>
  <si>
    <t>其中：
暂估价</t>
  </si>
  <si>
    <t>四</t>
  </si>
  <si>
    <t>分部分项工程量清单与计价表</t>
  </si>
  <si>
    <t>合   计</t>
  </si>
  <si>
    <t>土石方及路基处理</t>
  </si>
  <si>
    <t>挖一般土方</t>
  </si>
  <si>
    <t>040103001001</t>
  </si>
  <si>
    <t>回填方</t>
  </si>
  <si>
    <t>040103001003</t>
  </si>
  <si>
    <t>040103002001</t>
  </si>
  <si>
    <t>余方弃置</t>
  </si>
  <si>
    <t>041001002001</t>
  </si>
  <si>
    <t>拆除人行道</t>
  </si>
  <si>
    <t>041001005001</t>
  </si>
  <si>
    <t>拆除侧、平(缘）石</t>
  </si>
  <si>
    <t>路面工程</t>
  </si>
  <si>
    <t>沥青混凝土</t>
  </si>
  <si>
    <t>040203003002</t>
  </si>
  <si>
    <t>粘层</t>
  </si>
  <si>
    <t>040203006002</t>
  </si>
  <si>
    <t>040203003001</t>
  </si>
  <si>
    <t>透层</t>
  </si>
  <si>
    <t>040203004001</t>
  </si>
  <si>
    <t>下封层</t>
  </si>
  <si>
    <t>040202006001</t>
  </si>
  <si>
    <t>石灰、粉煤灰、碎（砾）石</t>
  </si>
  <si>
    <t>040202006002</t>
  </si>
  <si>
    <t>土工合成材料</t>
  </si>
  <si>
    <t>附属工程</t>
  </si>
  <si>
    <t>040204002001</t>
  </si>
  <si>
    <t>040204004002</t>
  </si>
  <si>
    <t>树池砌筑</t>
  </si>
  <si>
    <t>个</t>
  </si>
  <si>
    <t>1.材料品种:改性乳化沥青</t>
  </si>
  <si>
    <t>1.材料品种:乳化沥青</t>
  </si>
  <si>
    <t>1.材料品种:乳化沥青
2.厚度:1cm</t>
  </si>
  <si>
    <t>040201021001</t>
  </si>
  <si>
    <t>040101002001</t>
  </si>
  <si>
    <t>挖沟槽土方</t>
  </si>
  <si>
    <t>040103002002</t>
  </si>
  <si>
    <t>040504009001</t>
  </si>
  <si>
    <t>雨水口</t>
  </si>
  <si>
    <t>040504009002</t>
  </si>
  <si>
    <t>基层</t>
  </si>
  <si>
    <t>面层</t>
  </si>
  <si>
    <t>路缘石、人行道</t>
  </si>
  <si>
    <t>五</t>
  </si>
  <si>
    <t>土方工程</t>
  </si>
  <si>
    <t>1.挖土深度:1m以内</t>
  </si>
  <si>
    <t>1.材质:步道砖</t>
  </si>
  <si>
    <t>1.材料品种:PC-3
2.喷油量:0.4-0.6L/m2</t>
  </si>
  <si>
    <t>1.材料品种:PC-2
2.喷油量:1.0-1.2L/m2</t>
  </si>
  <si>
    <t>1.材料品种、规格:玻纤土工格栅</t>
  </si>
  <si>
    <t>人行道块料铺设(含盲道）</t>
  </si>
  <si>
    <t>1.材料品种、规格:乙1型砼缘石 12*30*49.5cm</t>
  </si>
  <si>
    <t>1.材料品种、规格:乙2型砼缘石 8/10*30*49.5cm</t>
  </si>
  <si>
    <t>1.块料品种、规格:透水方砖10*20*6cm
2.基层:级配碎石 30cm</t>
  </si>
  <si>
    <r>
      <t>1</t>
    </r>
    <r>
      <rPr>
        <sz val="9"/>
        <color indexed="63"/>
        <rFont val="宋体"/>
        <family val="0"/>
      </rPr>
      <t>.</t>
    </r>
    <r>
      <rPr>
        <sz val="9"/>
        <color indexed="63"/>
        <rFont val="宋体"/>
        <family val="0"/>
      </rPr>
      <t>石灰、粉煤灰碎石
2.厚度:18cm</t>
    </r>
  </si>
  <si>
    <t>1.石灰、粉煤灰碎石
2.厚度:2*15cm</t>
  </si>
  <si>
    <t>1.沥青混凝土:AC-13C
2.厚度:4cm</t>
  </si>
  <si>
    <t>1.沥青混凝土:AC-20C
2.厚度:6cm</t>
  </si>
  <si>
    <t>1.材质:砼树池
2.树池尺寸:1.5*1.5m</t>
  </si>
  <si>
    <r>
      <t>2014年北京市交通疏堵工程 第5</t>
    </r>
    <r>
      <rPr>
        <sz val="9"/>
        <color indexed="63"/>
        <rFont val="宋体"/>
        <family val="0"/>
      </rPr>
      <t>标段 三环辅路公交港湾改造工程－玉泉营桥西站（外环）</t>
    </r>
  </si>
  <si>
    <t>1.填方材料品种:素土
2.填方来源、运距:借方</t>
  </si>
  <si>
    <t>雨水工程</t>
  </si>
  <si>
    <t>1.填方材料品种:土方</t>
  </si>
  <si>
    <t>1.内容:废弃雨水口封堵
2.混凝土强度等级:C25</t>
  </si>
  <si>
    <t>铣刨路面</t>
  </si>
  <si>
    <t>041001004001</t>
  </si>
  <si>
    <t>1.材质:沥青混凝土
2.厚度:5cm以内</t>
  </si>
  <si>
    <t>040202015001</t>
  </si>
  <si>
    <t>水泥稳定碎(砾）石</t>
  </si>
  <si>
    <t>1.基础:混凝土满包加固
2.规格:D300</t>
  </si>
  <si>
    <t>1.规格:偏沟双篦</t>
  </si>
  <si>
    <t>1.部位:新旧搭接
2.材质:沥青混凝土路面
3.厚度:5cm</t>
  </si>
  <si>
    <t>041001003001</t>
  </si>
  <si>
    <t>拆除基层</t>
  </si>
  <si>
    <t>1.厚度:20cm</t>
  </si>
  <si>
    <t>1.材质:花岗岩</t>
  </si>
  <si>
    <t>1.材料:水泥稳定碎石
2.厚度:20+2*18cm</t>
  </si>
  <si>
    <t>04B001</t>
  </si>
  <si>
    <t>C30早强砼加固管道</t>
  </si>
  <si>
    <t>1.材料:C30早强砼
2.部位:管顶加固
3.厚度:20cm</t>
  </si>
  <si>
    <t>1.材料品种、规格:土工格栅</t>
  </si>
  <si>
    <t>040201022001</t>
  </si>
  <si>
    <t>排水沟、截水沟</t>
  </si>
  <si>
    <t>1.沥青混凝土种类:SMA-13
2.厚度:4cm</t>
  </si>
  <si>
    <t>1.沥青混凝土种类:AC-20
2.厚度:6cm</t>
  </si>
  <si>
    <t>040203006003</t>
  </si>
  <si>
    <t>1.沥青混凝土种类:AC-25
2.厚度:8cm</t>
  </si>
  <si>
    <t>人行道块料铺设</t>
  </si>
  <si>
    <t>1.材料品种、规格:花岗岩坡形22*22cm
2.垫层、后背:C15豆石砼</t>
  </si>
  <si>
    <t>六</t>
  </si>
  <si>
    <t>防护工程</t>
  </si>
  <si>
    <t>040201020001</t>
  </si>
  <si>
    <t>挡土墙基础垫层</t>
  </si>
  <si>
    <t>1.材料:石灰粉煤灰砂砾</t>
  </si>
  <si>
    <t>040305005001</t>
  </si>
  <si>
    <t>护坡</t>
  </si>
  <si>
    <t>1.材料品种:混凝土砌块</t>
  </si>
  <si>
    <t>040305005002</t>
  </si>
  <si>
    <t>1.材料品种:混凝土网格</t>
  </si>
  <si>
    <t>040501017001</t>
  </si>
  <si>
    <t>混凝土方沟(含土方、钢筋、预埋件）</t>
  </si>
  <si>
    <r>
      <t>1.断面规格:电信管加固1.5*0.55m
2.垫层、基础材质及厚度</t>
    </r>
    <r>
      <rPr>
        <sz val="9"/>
        <color indexed="63"/>
        <rFont val="宋体"/>
        <family val="0"/>
      </rPr>
      <t>:C20
3.</t>
    </r>
    <r>
      <rPr>
        <sz val="9"/>
        <color indexed="63"/>
        <rFont val="宋体"/>
        <family val="0"/>
      </rPr>
      <t>盖板材质、规格</t>
    </r>
    <r>
      <rPr>
        <sz val="9"/>
        <color indexed="63"/>
        <rFont val="宋体"/>
        <family val="0"/>
      </rPr>
      <t>:C30</t>
    </r>
  </si>
  <si>
    <t>040504002001</t>
  </si>
  <si>
    <t>混凝土井</t>
  </si>
  <si>
    <t>1.垫层、基础材质及厚度:C15 10cm
2.混凝土强度等级:C25
3.井盖、井圈材质及规格:双层井盖</t>
  </si>
  <si>
    <t>040205012001</t>
  </si>
  <si>
    <t>隔离护栏</t>
  </si>
  <si>
    <t>1.类型:波形梁钢护栏
2.规格、型号:SB级
3.基础、垫层：材料品种、厚度:法兰安装</t>
  </si>
  <si>
    <t>工程名称：机场高速五元桥东道路拓宽改造工程</t>
  </si>
  <si>
    <t>序号</t>
  </si>
  <si>
    <t>子目编码</t>
  </si>
  <si>
    <t>子目名称</t>
  </si>
  <si>
    <t>子目特征描述</t>
  </si>
  <si>
    <t>1.断面尺寸:急流槽40*30cm
2.基础、垫层：材料品种、厚度:12%石灰土 15cm
3.本体材料:预制C30砼</t>
  </si>
  <si>
    <t>子目编码</t>
  </si>
  <si>
    <t>子目特征描述</t>
  </si>
  <si>
    <t xml:space="preserve">1.块料品种、规格:浆砌彩砖
2.基础、垫层：材料品种、厚度:石灰粉煤灰碎石 15cm
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</si>
</sst>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);[Red]\(0.00\)"/>
    <numFmt numFmtId="186" formatCode="0_ "/>
    <numFmt numFmtId="187" formatCode="0_);[Red]\(0\)"/>
    <numFmt numFmtId="188" formatCode="0.000_);[Red]\(0.000\)"/>
    <numFmt numFmtId="189" formatCode="0.0"/>
    <numFmt numFmtId="190" formatCode="0.000"/>
    <numFmt numFmtId="191" formatCode="0.0_ "/>
  </numFmts>
  <fonts count="43">
    <font>
      <sz val="9"/>
      <color indexed="8"/>
      <name val="宋体"/>
      <family val="0"/>
    </font>
    <font>
      <sz val="10"/>
      <color indexed="8"/>
      <name val="Arial"/>
      <family val="2"/>
    </font>
    <font>
      <sz val="9"/>
      <color indexed="63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5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4" fillId="22" borderId="6" applyNumberFormat="0" applyAlignment="0" applyProtection="0"/>
    <xf numFmtId="0" fontId="35" fillId="23" borderId="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9" applyNumberFormat="0" applyAlignment="0" applyProtection="0"/>
    <xf numFmtId="0" fontId="41" fillId="31" borderId="6" applyNumberFormat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</cellStyleXfs>
  <cellXfs count="63">
    <xf numFmtId="0" fontId="0" fillId="0" borderId="1" xfId="0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0" fillId="0" borderId="1" xfId="40" applyFill="1" applyBorder="1">
      <alignment/>
      <protection/>
    </xf>
    <xf numFmtId="0" fontId="2" fillId="0" borderId="20" xfId="40" applyFont="1" applyFill="1" applyBorder="1" applyAlignment="1">
      <alignment horizontal="center" vertical="center" wrapText="1"/>
      <protection/>
    </xf>
    <xf numFmtId="0" fontId="2" fillId="0" borderId="20" xfId="40" applyFont="1" applyFill="1" applyBorder="1" applyAlignment="1">
      <alignment horizontal="left" vertical="center" wrapText="1"/>
      <protection/>
    </xf>
    <xf numFmtId="0" fontId="2" fillId="0" borderId="20" xfId="40" applyFont="1" applyFill="1" applyBorder="1" applyAlignment="1">
      <alignment horizontal="right" vertical="center" wrapText="1"/>
      <protection/>
    </xf>
    <xf numFmtId="0" fontId="2" fillId="0" borderId="21" xfId="40" applyFont="1" applyFill="1" applyBorder="1" applyAlignment="1">
      <alignment horizontal="center" vertical="center" wrapText="1"/>
      <protection/>
    </xf>
    <xf numFmtId="0" fontId="0" fillId="0" borderId="1" xfId="40" applyFill="1" applyBorder="1" applyAlignment="1">
      <alignment horizontal="center"/>
      <protection/>
    </xf>
    <xf numFmtId="186" fontId="2" fillId="0" borderId="20" xfId="40" applyNumberFormat="1" applyFont="1" applyFill="1" applyBorder="1" applyAlignment="1">
      <alignment horizontal="center" vertical="center" wrapText="1"/>
      <protection/>
    </xf>
    <xf numFmtId="2" fontId="2" fillId="0" borderId="20" xfId="40" applyNumberFormat="1" applyFont="1" applyFill="1" applyBorder="1" applyAlignment="1">
      <alignment horizontal="center" vertical="center" wrapText="1"/>
      <protection/>
    </xf>
    <xf numFmtId="0" fontId="2" fillId="0" borderId="20" xfId="40" applyFont="1" applyFill="1" applyBorder="1" applyAlignment="1">
      <alignment horizontal="center" vertical="center" wrapText="1"/>
      <protection/>
    </xf>
    <xf numFmtId="0" fontId="2" fillId="0" borderId="20" xfId="40" applyNumberFormat="1" applyFont="1" applyFill="1" applyBorder="1" applyAlignment="1">
      <alignment horizontal="center" vertical="center" wrapText="1"/>
      <protection/>
    </xf>
    <xf numFmtId="186" fontId="2" fillId="0" borderId="20" xfId="40" applyNumberFormat="1" applyFont="1" applyFill="1" applyBorder="1" applyAlignment="1">
      <alignment horizontal="center" vertical="center" shrinkToFit="1"/>
      <protection/>
    </xf>
    <xf numFmtId="186" fontId="2" fillId="0" borderId="22" xfId="40" applyNumberFormat="1" applyFont="1" applyFill="1" applyBorder="1" applyAlignment="1">
      <alignment horizontal="center" vertical="center" shrinkToFit="1"/>
      <protection/>
    </xf>
    <xf numFmtId="179" fontId="2" fillId="0" borderId="20" xfId="40" applyNumberFormat="1" applyFont="1" applyFill="1" applyBorder="1" applyAlignment="1">
      <alignment horizontal="center" vertical="center" shrinkToFit="1"/>
      <protection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80" fontId="2" fillId="0" borderId="20" xfId="40" applyNumberFormat="1" applyFont="1" applyFill="1" applyBorder="1" applyAlignment="1">
      <alignment horizontal="center" vertical="center" wrapText="1"/>
      <protection/>
    </xf>
    <xf numFmtId="49" fontId="2" fillId="0" borderId="20" xfId="40" applyNumberFormat="1" applyFont="1" applyFill="1" applyBorder="1" applyAlignment="1">
      <alignment horizontal="center" vertical="center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49" fontId="0" fillId="0" borderId="1" xfId="40" applyNumberFormat="1" applyFill="1" applyBorder="1" applyAlignment="1">
      <alignment horizontal="center"/>
      <protection/>
    </xf>
    <xf numFmtId="0" fontId="2" fillId="33" borderId="23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179" fontId="2" fillId="0" borderId="22" xfId="40" applyNumberFormat="1" applyFont="1" applyFill="1" applyBorder="1" applyAlignment="1">
      <alignment horizontal="center" vertical="center" shrinkToFit="1"/>
      <protection/>
    </xf>
    <xf numFmtId="0" fontId="2" fillId="0" borderId="22" xfId="40" applyFont="1" applyFill="1" applyBorder="1" applyAlignment="1">
      <alignment horizontal="right" vertical="center" wrapText="1"/>
      <protection/>
    </xf>
    <xf numFmtId="0" fontId="2" fillId="0" borderId="20" xfId="40" applyFont="1" applyFill="1" applyBorder="1" applyAlignment="1">
      <alignment horizontal="left" vertical="center" wrapText="1"/>
      <protection/>
    </xf>
    <xf numFmtId="0" fontId="2" fillId="33" borderId="24" xfId="0" applyFont="1" applyFill="1" applyBorder="1" applyAlignment="1">
      <alignment horizontal="left" vertical="center" wrapText="1"/>
    </xf>
    <xf numFmtId="0" fontId="2" fillId="0" borderId="20" xfId="40" applyFont="1" applyFill="1" applyBorder="1" applyAlignment="1">
      <alignment horizontal="left" vertical="center" wrapText="1"/>
      <protection/>
    </xf>
    <xf numFmtId="0" fontId="2" fillId="0" borderId="25" xfId="0" applyFont="1" applyFill="1" applyBorder="1" applyAlignment="1">
      <alignment horizontal="center" vertical="center" wrapText="1"/>
    </xf>
    <xf numFmtId="2" fontId="2" fillId="0" borderId="26" xfId="40" applyNumberFormat="1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2" fontId="2" fillId="0" borderId="20" xfId="40" applyNumberFormat="1" applyFont="1" applyFill="1" applyBorder="1" applyAlignment="1">
      <alignment horizontal="left" vertical="center" wrapText="1"/>
      <protection/>
    </xf>
    <xf numFmtId="186" fontId="2" fillId="0" borderId="20" xfId="40" applyNumberFormat="1" applyFont="1" applyFill="1" applyBorder="1" applyAlignment="1" applyProtection="1">
      <alignment horizontal="center" vertical="center" shrinkToFit="1"/>
      <protection hidden="1"/>
    </xf>
    <xf numFmtId="0" fontId="2" fillId="0" borderId="20" xfId="40" applyFont="1" applyFill="1" applyBorder="1" applyAlignment="1">
      <alignment horizontal="center" vertical="center" wrapText="1"/>
      <protection/>
    </xf>
    <xf numFmtId="0" fontId="2" fillId="0" borderId="20" xfId="40" applyFont="1" applyFill="1" applyBorder="1" applyAlignment="1">
      <alignment horizontal="center" vertical="center" wrapText="1"/>
      <protection/>
    </xf>
    <xf numFmtId="0" fontId="4" fillId="0" borderId="0" xfId="40" applyFont="1" applyFill="1" applyAlignment="1">
      <alignment horizontal="center" vertical="center" wrapText="1"/>
      <protection/>
    </xf>
    <xf numFmtId="0" fontId="4" fillId="0" borderId="0" xfId="40" applyFont="1" applyFill="1" applyAlignment="1">
      <alignment horizontal="center" vertical="center" wrapText="1"/>
      <protection/>
    </xf>
    <xf numFmtId="0" fontId="2" fillId="0" borderId="0" xfId="40" applyFont="1" applyFill="1" applyAlignment="1">
      <alignment horizontal="right" vertical="center" wrapText="1"/>
      <protection/>
    </xf>
    <xf numFmtId="0" fontId="2" fillId="0" borderId="0" xfId="40" applyFont="1" applyFill="1" applyAlignment="1">
      <alignment horizontal="right" vertical="center" wrapText="1"/>
      <protection/>
    </xf>
    <xf numFmtId="49" fontId="2" fillId="0" borderId="20" xfId="40" applyNumberFormat="1" applyFont="1" applyFill="1" applyBorder="1" applyAlignment="1">
      <alignment horizontal="center" vertical="center" wrapText="1"/>
      <protection/>
    </xf>
    <xf numFmtId="49" fontId="2" fillId="0" borderId="20" xfId="40" applyNumberFormat="1" applyFont="1" applyFill="1" applyBorder="1" applyAlignment="1">
      <alignment horizontal="center" vertical="center" wrapText="1"/>
      <protection/>
    </xf>
    <xf numFmtId="0" fontId="2" fillId="0" borderId="26" xfId="40" applyFont="1" applyFill="1" applyBorder="1" applyAlignment="1">
      <alignment horizontal="center" vertical="center" wrapText="1"/>
      <protection/>
    </xf>
    <xf numFmtId="0" fontId="2" fillId="0" borderId="27" xfId="40" applyFont="1" applyFill="1" applyBorder="1" applyAlignment="1">
      <alignment horizontal="left" vertical="center" wrapText="1"/>
      <protection/>
    </xf>
    <xf numFmtId="0" fontId="2" fillId="0" borderId="27" xfId="40" applyFont="1" applyFill="1" applyBorder="1" applyAlignment="1">
      <alignment horizontal="left" vertical="center" wrapText="1"/>
      <protection/>
    </xf>
    <xf numFmtId="0" fontId="2" fillId="0" borderId="27" xfId="40" applyFont="1" applyFill="1" applyBorder="1" applyAlignment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Layout" workbookViewId="0" topLeftCell="A24">
      <selection activeCell="H30" sqref="H30"/>
    </sheetView>
  </sheetViews>
  <sheetFormatPr defaultColWidth="10.66015625" defaultRowHeight="11.25"/>
  <cols>
    <col min="1" max="1" width="6.5" style="14" customWidth="1"/>
    <col min="2" max="2" width="14.33203125" style="33" customWidth="1"/>
    <col min="3" max="3" width="16.5" style="14" customWidth="1"/>
    <col min="4" max="4" width="23.16015625" style="14" customWidth="1"/>
    <col min="5" max="5" width="6.33203125" style="14" customWidth="1"/>
    <col min="6" max="6" width="9.83203125" style="14" customWidth="1"/>
    <col min="7" max="7" width="10.83203125" style="14" customWidth="1"/>
    <col min="8" max="8" width="11.66015625" style="19" customWidth="1"/>
    <col min="9" max="9" width="8.33203125" style="14" customWidth="1"/>
    <col min="10" max="16384" width="10.66015625" style="14" customWidth="1"/>
  </cols>
  <sheetData>
    <row r="1" spans="1:9" ht="28.5" customHeight="1">
      <c r="A1" s="53" t="s">
        <v>80</v>
      </c>
      <c r="B1" s="54" t="s">
        <v>0</v>
      </c>
      <c r="C1" s="54" t="s">
        <v>0</v>
      </c>
      <c r="D1" s="54" t="s">
        <v>0</v>
      </c>
      <c r="E1" s="54" t="s">
        <v>0</v>
      </c>
      <c r="F1" s="54" t="s">
        <v>0</v>
      </c>
      <c r="G1" s="54" t="s">
        <v>0</v>
      </c>
      <c r="H1" s="54" t="s">
        <v>0</v>
      </c>
      <c r="I1" s="54" t="s">
        <v>0</v>
      </c>
    </row>
    <row r="2" spans="1:9" ht="21.75" customHeight="1">
      <c r="A2" s="60" t="s">
        <v>189</v>
      </c>
      <c r="B2" s="60"/>
      <c r="C2" s="60"/>
      <c r="D2" s="60"/>
      <c r="E2" s="60"/>
      <c r="F2" s="60"/>
      <c r="G2" s="60"/>
      <c r="H2" s="55" t="str">
        <f>"第"&amp;Pg&amp;"页,共2页"</f>
        <v>第1页,共2页</v>
      </c>
      <c r="I2" s="56"/>
    </row>
    <row r="3" spans="1:9" ht="25.5" customHeight="1">
      <c r="A3" s="51" t="s">
        <v>190</v>
      </c>
      <c r="B3" s="57" t="s">
        <v>191</v>
      </c>
      <c r="C3" s="51" t="s">
        <v>192</v>
      </c>
      <c r="D3" s="51" t="s">
        <v>193</v>
      </c>
      <c r="E3" s="52" t="s">
        <v>22</v>
      </c>
      <c r="F3" s="59" t="s">
        <v>23</v>
      </c>
      <c r="G3" s="52" t="s">
        <v>21</v>
      </c>
      <c r="H3" s="52" t="s">
        <v>0</v>
      </c>
      <c r="I3" s="52" t="s">
        <v>0</v>
      </c>
    </row>
    <row r="4" spans="1:9" ht="25.5" customHeight="1">
      <c r="A4" s="52" t="s">
        <v>0</v>
      </c>
      <c r="B4" s="58" t="s">
        <v>0</v>
      </c>
      <c r="C4" s="52" t="s">
        <v>0</v>
      </c>
      <c r="D4" s="52" t="s">
        <v>0</v>
      </c>
      <c r="E4" s="52" t="s">
        <v>0</v>
      </c>
      <c r="F4" s="59" t="s">
        <v>0</v>
      </c>
      <c r="G4" s="15" t="s">
        <v>19</v>
      </c>
      <c r="H4" s="15" t="s">
        <v>20</v>
      </c>
      <c r="I4" s="22" t="s">
        <v>78</v>
      </c>
    </row>
    <row r="5" spans="1:9" ht="25.5" customHeight="1">
      <c r="A5" s="45" t="s">
        <v>0</v>
      </c>
      <c r="B5" s="46" t="s">
        <v>1</v>
      </c>
      <c r="C5" s="47" t="s">
        <v>82</v>
      </c>
      <c r="D5" s="48" t="s">
        <v>0</v>
      </c>
      <c r="E5" s="45" t="s">
        <v>0</v>
      </c>
      <c r="F5" s="43" t="s">
        <v>0</v>
      </c>
      <c r="G5" s="38"/>
      <c r="H5" s="25"/>
      <c r="I5" s="39" t="s">
        <v>0</v>
      </c>
    </row>
    <row r="6" spans="1:9" ht="27.75" customHeight="1">
      <c r="A6" s="45">
        <v>1</v>
      </c>
      <c r="B6" s="46" t="s">
        <v>84</v>
      </c>
      <c r="C6" s="48" t="s">
        <v>85</v>
      </c>
      <c r="D6" s="49" t="s">
        <v>141</v>
      </c>
      <c r="E6" s="45" t="s">
        <v>12</v>
      </c>
      <c r="F6" s="44">
        <v>1088</v>
      </c>
      <c r="G6" s="26"/>
      <c r="H6" s="50">
        <f>ROUND((F6*G6),0)</f>
        <v>0</v>
      </c>
      <c r="I6" s="17"/>
    </row>
    <row r="7" spans="1:9" ht="35.25" customHeight="1">
      <c r="A7" s="15">
        <v>2</v>
      </c>
      <c r="B7" s="31" t="s">
        <v>74</v>
      </c>
      <c r="C7" s="16" t="s">
        <v>75</v>
      </c>
      <c r="D7" s="16" t="s">
        <v>152</v>
      </c>
      <c r="E7" s="15" t="s">
        <v>4</v>
      </c>
      <c r="F7" s="44">
        <v>2034</v>
      </c>
      <c r="G7" s="26"/>
      <c r="H7" s="50">
        <f aca="true" t="shared" si="0" ref="H7:H15">ROUND((F7*G7),0)</f>
        <v>0</v>
      </c>
      <c r="I7" s="17"/>
    </row>
    <row r="8" spans="1:9" ht="27" customHeight="1">
      <c r="A8" s="15">
        <v>3</v>
      </c>
      <c r="B8" s="31" t="s">
        <v>153</v>
      </c>
      <c r="C8" s="16" t="s">
        <v>154</v>
      </c>
      <c r="D8" s="16" t="s">
        <v>155</v>
      </c>
      <c r="E8" s="15" t="s">
        <v>4</v>
      </c>
      <c r="F8" s="44">
        <v>1356</v>
      </c>
      <c r="G8" s="26"/>
      <c r="H8" s="50">
        <f t="shared" si="0"/>
        <v>0</v>
      </c>
      <c r="I8" s="17"/>
    </row>
    <row r="9" spans="1:9" ht="26.25" customHeight="1">
      <c r="A9" s="15">
        <v>4</v>
      </c>
      <c r="B9" s="31" t="s">
        <v>146</v>
      </c>
      <c r="C9" s="16" t="s">
        <v>145</v>
      </c>
      <c r="D9" s="16" t="s">
        <v>147</v>
      </c>
      <c r="E9" s="15" t="s">
        <v>4</v>
      </c>
      <c r="F9" s="44">
        <v>2034</v>
      </c>
      <c r="G9" s="26"/>
      <c r="H9" s="50">
        <f t="shared" si="0"/>
        <v>0</v>
      </c>
      <c r="I9" s="17"/>
    </row>
    <row r="10" spans="1:9" ht="26.25" customHeight="1">
      <c r="A10" s="15">
        <v>5</v>
      </c>
      <c r="B10" s="31" t="s">
        <v>91</v>
      </c>
      <c r="C10" s="16" t="s">
        <v>92</v>
      </c>
      <c r="D10" s="16" t="s">
        <v>156</v>
      </c>
      <c r="E10" s="15" t="s">
        <v>2</v>
      </c>
      <c r="F10" s="44">
        <v>2077</v>
      </c>
      <c r="G10" s="26"/>
      <c r="H10" s="50">
        <f t="shared" si="0"/>
        <v>0</v>
      </c>
      <c r="I10" s="17"/>
    </row>
    <row r="11" spans="1:9" ht="20.25" customHeight="1">
      <c r="A11" s="15" t="s">
        <v>0</v>
      </c>
      <c r="B11" s="31" t="s">
        <v>17</v>
      </c>
      <c r="C11" s="16" t="s">
        <v>121</v>
      </c>
      <c r="D11" s="16" t="s">
        <v>0</v>
      </c>
      <c r="E11" s="15" t="s">
        <v>0</v>
      </c>
      <c r="F11" s="44" t="s">
        <v>0</v>
      </c>
      <c r="G11" s="26"/>
      <c r="H11" s="50"/>
      <c r="I11" s="17"/>
    </row>
    <row r="12" spans="1:9" ht="27.75" customHeight="1">
      <c r="A12" s="15">
        <v>6</v>
      </c>
      <c r="B12" s="31" t="s">
        <v>148</v>
      </c>
      <c r="C12" s="16" t="s">
        <v>149</v>
      </c>
      <c r="D12" s="16" t="s">
        <v>157</v>
      </c>
      <c r="E12" s="15" t="s">
        <v>4</v>
      </c>
      <c r="F12" s="44">
        <v>2090.67</v>
      </c>
      <c r="G12" s="26"/>
      <c r="H12" s="50">
        <f t="shared" si="0"/>
        <v>0</v>
      </c>
      <c r="I12" s="17"/>
    </row>
    <row r="13" spans="1:9" ht="39" customHeight="1">
      <c r="A13" s="15">
        <v>7</v>
      </c>
      <c r="B13" s="31" t="s">
        <v>158</v>
      </c>
      <c r="C13" s="16" t="s">
        <v>159</v>
      </c>
      <c r="D13" s="16" t="s">
        <v>160</v>
      </c>
      <c r="E13" s="18" t="s">
        <v>12</v>
      </c>
      <c r="F13" s="21">
        <v>651</v>
      </c>
      <c r="G13" s="26"/>
      <c r="H13" s="50">
        <f t="shared" si="0"/>
        <v>0</v>
      </c>
      <c r="I13" s="17"/>
    </row>
    <row r="14" spans="1:9" ht="25.5" customHeight="1">
      <c r="A14" s="15">
        <v>8</v>
      </c>
      <c r="B14" s="31" t="s">
        <v>114</v>
      </c>
      <c r="C14" s="16" t="s">
        <v>105</v>
      </c>
      <c r="D14" s="40" t="s">
        <v>161</v>
      </c>
      <c r="E14" s="18" t="s">
        <v>4</v>
      </c>
      <c r="F14" s="21">
        <v>4322</v>
      </c>
      <c r="G14" s="26"/>
      <c r="H14" s="50">
        <f t="shared" si="0"/>
        <v>0</v>
      </c>
      <c r="I14" s="17"/>
    </row>
    <row r="15" spans="1:9" ht="57.75" customHeight="1">
      <c r="A15" s="15">
        <v>9</v>
      </c>
      <c r="B15" s="31" t="s">
        <v>162</v>
      </c>
      <c r="C15" s="16" t="s">
        <v>163</v>
      </c>
      <c r="D15" s="40" t="s">
        <v>194</v>
      </c>
      <c r="E15" s="18" t="s">
        <v>2</v>
      </c>
      <c r="F15" s="21">
        <v>87</v>
      </c>
      <c r="G15" s="26"/>
      <c r="H15" s="50">
        <f t="shared" si="0"/>
        <v>0</v>
      </c>
      <c r="I15" s="17"/>
    </row>
    <row r="16" spans="1:9" ht="28.5" customHeight="1">
      <c r="A16" s="15" t="s">
        <v>0</v>
      </c>
      <c r="B16" s="31" t="s">
        <v>69</v>
      </c>
      <c r="C16" s="16" t="s">
        <v>122</v>
      </c>
      <c r="D16" s="40" t="s">
        <v>0</v>
      </c>
      <c r="E16" s="18" t="s">
        <v>0</v>
      </c>
      <c r="F16" s="21" t="s">
        <v>0</v>
      </c>
      <c r="G16" s="26"/>
      <c r="H16" s="50"/>
      <c r="I16" s="17"/>
    </row>
    <row r="17" spans="1:9" ht="35.25" customHeight="1">
      <c r="A17" s="15">
        <v>10</v>
      </c>
      <c r="B17" s="31" t="s">
        <v>66</v>
      </c>
      <c r="C17" s="16" t="s">
        <v>94</v>
      </c>
      <c r="D17" s="40" t="s">
        <v>164</v>
      </c>
      <c r="E17" s="18" t="s">
        <v>4</v>
      </c>
      <c r="F17" s="21">
        <v>3569</v>
      </c>
      <c r="G17" s="26"/>
      <c r="H17" s="50">
        <f aca="true" t="shared" si="1" ref="H17:H22">ROUND((F17*G17),0)</f>
        <v>0</v>
      </c>
      <c r="I17" s="17"/>
    </row>
    <row r="18" spans="1:9" ht="35.25" customHeight="1">
      <c r="A18" s="15">
        <v>11</v>
      </c>
      <c r="B18" s="31" t="s">
        <v>97</v>
      </c>
      <c r="C18" s="16" t="s">
        <v>94</v>
      </c>
      <c r="D18" s="40" t="s">
        <v>165</v>
      </c>
      <c r="E18" s="18" t="s">
        <v>4</v>
      </c>
      <c r="F18" s="21">
        <v>2872</v>
      </c>
      <c r="G18" s="26"/>
      <c r="H18" s="50">
        <f t="shared" si="1"/>
        <v>0</v>
      </c>
      <c r="I18" s="17"/>
    </row>
    <row r="19" spans="1:9" ht="35.25" customHeight="1">
      <c r="A19" s="15">
        <v>12</v>
      </c>
      <c r="B19" s="31" t="s">
        <v>166</v>
      </c>
      <c r="C19" s="16" t="s">
        <v>94</v>
      </c>
      <c r="D19" s="42" t="s">
        <v>167</v>
      </c>
      <c r="E19" s="18" t="s">
        <v>4</v>
      </c>
      <c r="F19" s="21">
        <v>2551</v>
      </c>
      <c r="G19" s="26"/>
      <c r="H19" s="50">
        <f t="shared" si="1"/>
        <v>0</v>
      </c>
      <c r="I19" s="17"/>
    </row>
    <row r="20" spans="1:9" ht="35.25" customHeight="1">
      <c r="A20" s="15">
        <v>13</v>
      </c>
      <c r="B20" s="31" t="s">
        <v>98</v>
      </c>
      <c r="C20" s="16" t="s">
        <v>99</v>
      </c>
      <c r="D20" s="42" t="s">
        <v>112</v>
      </c>
      <c r="E20" s="18" t="s">
        <v>4</v>
      </c>
      <c r="F20" s="21">
        <v>1271</v>
      </c>
      <c r="G20" s="26"/>
      <c r="H20" s="50">
        <f t="shared" si="1"/>
        <v>0</v>
      </c>
      <c r="I20" s="17"/>
    </row>
    <row r="21" spans="1:9" ht="35.25" customHeight="1">
      <c r="A21" s="15">
        <v>14</v>
      </c>
      <c r="B21" s="31" t="s">
        <v>95</v>
      </c>
      <c r="C21" s="16" t="s">
        <v>96</v>
      </c>
      <c r="D21" s="42" t="s">
        <v>111</v>
      </c>
      <c r="E21" s="18" t="s">
        <v>4</v>
      </c>
      <c r="F21" s="21">
        <v>7700</v>
      </c>
      <c r="G21" s="26"/>
      <c r="H21" s="50">
        <f t="shared" si="1"/>
        <v>0</v>
      </c>
      <c r="I21" s="17"/>
    </row>
    <row r="22" spans="1:9" ht="27.75" customHeight="1">
      <c r="A22" s="15">
        <v>15</v>
      </c>
      <c r="B22" s="31" t="s">
        <v>100</v>
      </c>
      <c r="C22" s="16" t="s">
        <v>101</v>
      </c>
      <c r="D22" s="42" t="s">
        <v>113</v>
      </c>
      <c r="E22" s="18" t="s">
        <v>4</v>
      </c>
      <c r="F22" s="21">
        <v>1271</v>
      </c>
      <c r="G22" s="26"/>
      <c r="H22" s="50">
        <f t="shared" si="1"/>
        <v>0</v>
      </c>
      <c r="I22" s="17"/>
    </row>
    <row r="23" spans="1:9" ht="25.5" customHeight="1">
      <c r="A23" s="52" t="s">
        <v>24</v>
      </c>
      <c r="B23" s="52" t="s">
        <v>0</v>
      </c>
      <c r="C23" s="52" t="s">
        <v>0</v>
      </c>
      <c r="D23" s="52" t="s">
        <v>0</v>
      </c>
      <c r="E23" s="52" t="s">
        <v>0</v>
      </c>
      <c r="F23" s="52" t="s">
        <v>0</v>
      </c>
      <c r="G23" s="52" t="s">
        <v>0</v>
      </c>
      <c r="H23" s="20">
        <f>SUM(H6:H22)</f>
        <v>0</v>
      </c>
      <c r="I23" s="17" t="s">
        <v>0</v>
      </c>
    </row>
    <row r="24" spans="1:9" ht="28.5" customHeight="1">
      <c r="A24" s="53" t="s">
        <v>80</v>
      </c>
      <c r="B24" s="54" t="s">
        <v>0</v>
      </c>
      <c r="C24" s="54" t="s">
        <v>0</v>
      </c>
      <c r="D24" s="54" t="s">
        <v>0</v>
      </c>
      <c r="E24" s="54" t="s">
        <v>0</v>
      </c>
      <c r="F24" s="54" t="s">
        <v>0</v>
      </c>
      <c r="G24" s="54" t="s">
        <v>0</v>
      </c>
      <c r="H24" s="54" t="s">
        <v>0</v>
      </c>
      <c r="I24" s="54" t="s">
        <v>0</v>
      </c>
    </row>
    <row r="25" spans="1:9" ht="22.5" customHeight="1">
      <c r="A25" s="61" t="str">
        <f>A2</f>
        <v>工程名称：机场高速五元桥东道路拓宽改造工程</v>
      </c>
      <c r="B25" s="61"/>
      <c r="C25" s="61"/>
      <c r="D25" s="61"/>
      <c r="E25" s="61"/>
      <c r="F25" s="61"/>
      <c r="G25" s="61"/>
      <c r="H25" s="55" t="str">
        <f>"第"&amp;Pg&amp;"页,共2页"</f>
        <v>第2页,共2页</v>
      </c>
      <c r="I25" s="56"/>
    </row>
    <row r="26" spans="1:9" ht="23.25" customHeight="1">
      <c r="A26" s="52" t="s">
        <v>25</v>
      </c>
      <c r="B26" s="57" t="s">
        <v>195</v>
      </c>
      <c r="C26" s="51" t="s">
        <v>192</v>
      </c>
      <c r="D26" s="51" t="s">
        <v>196</v>
      </c>
      <c r="E26" s="52" t="s">
        <v>22</v>
      </c>
      <c r="F26" s="52" t="s">
        <v>23</v>
      </c>
      <c r="G26" s="52" t="s">
        <v>21</v>
      </c>
      <c r="H26" s="52" t="s">
        <v>0</v>
      </c>
      <c r="I26" s="52" t="s">
        <v>0</v>
      </c>
    </row>
    <row r="27" spans="1:9" ht="27" customHeight="1">
      <c r="A27" s="52" t="s">
        <v>0</v>
      </c>
      <c r="B27" s="58" t="s">
        <v>0</v>
      </c>
      <c r="C27" s="52" t="s">
        <v>0</v>
      </c>
      <c r="D27" s="52" t="s">
        <v>0</v>
      </c>
      <c r="E27" s="52" t="s">
        <v>0</v>
      </c>
      <c r="F27" s="52" t="s">
        <v>0</v>
      </c>
      <c r="G27" s="15" t="s">
        <v>19</v>
      </c>
      <c r="H27" s="15" t="s">
        <v>20</v>
      </c>
      <c r="I27" s="22" t="s">
        <v>78</v>
      </c>
    </row>
    <row r="28" spans="1:9" ht="27" customHeight="1">
      <c r="A28" s="15" t="s">
        <v>0</v>
      </c>
      <c r="B28" s="31" t="s">
        <v>79</v>
      </c>
      <c r="C28" s="16" t="s">
        <v>123</v>
      </c>
      <c r="D28" s="42" t="s">
        <v>0</v>
      </c>
      <c r="E28" s="18" t="s">
        <v>0</v>
      </c>
      <c r="F28" s="21" t="s">
        <v>0</v>
      </c>
      <c r="G28" s="26"/>
      <c r="H28" s="24"/>
      <c r="I28" s="22"/>
    </row>
    <row r="29" spans="1:9" ht="59.25" customHeight="1">
      <c r="A29" s="15">
        <v>16</v>
      </c>
      <c r="B29" s="31" t="s">
        <v>107</v>
      </c>
      <c r="C29" s="16" t="s">
        <v>168</v>
      </c>
      <c r="D29" s="40" t="s">
        <v>197</v>
      </c>
      <c r="E29" s="18" t="s">
        <v>4</v>
      </c>
      <c r="F29" s="21">
        <v>2176</v>
      </c>
      <c r="G29" s="26"/>
      <c r="H29" s="50">
        <f>ROUND((F29*G29),0)</f>
        <v>0</v>
      </c>
      <c r="I29" s="22"/>
    </row>
    <row r="30" spans="1:9" ht="36.75" customHeight="1">
      <c r="A30" s="15">
        <v>17</v>
      </c>
      <c r="B30" s="31" t="s">
        <v>67</v>
      </c>
      <c r="C30" s="16" t="s">
        <v>70</v>
      </c>
      <c r="D30" s="40" t="s">
        <v>169</v>
      </c>
      <c r="E30" s="18" t="s">
        <v>2</v>
      </c>
      <c r="F30" s="21">
        <v>2077</v>
      </c>
      <c r="G30" s="26"/>
      <c r="H30" s="50">
        <f>ROUND((F30*G30),0)</f>
        <v>0</v>
      </c>
      <c r="I30" s="17"/>
    </row>
    <row r="31" spans="1:9" ht="21.75" customHeight="1">
      <c r="A31" s="15" t="s">
        <v>0</v>
      </c>
      <c r="B31" s="31" t="s">
        <v>124</v>
      </c>
      <c r="C31" s="16" t="s">
        <v>142</v>
      </c>
      <c r="D31" s="40" t="s">
        <v>0</v>
      </c>
      <c r="E31" s="18" t="s">
        <v>0</v>
      </c>
      <c r="F31" s="21" t="s">
        <v>0</v>
      </c>
      <c r="G31" s="26"/>
      <c r="H31" s="50"/>
      <c r="I31" s="17"/>
    </row>
    <row r="32" spans="1:9" ht="24.75" customHeight="1">
      <c r="A32" s="15">
        <v>18</v>
      </c>
      <c r="B32" s="31" t="s">
        <v>115</v>
      </c>
      <c r="C32" s="16" t="s">
        <v>116</v>
      </c>
      <c r="D32" s="40" t="s">
        <v>0</v>
      </c>
      <c r="E32" s="18" t="s">
        <v>12</v>
      </c>
      <c r="F32" s="21">
        <v>94.5</v>
      </c>
      <c r="G32" s="26"/>
      <c r="H32" s="50">
        <f aca="true" t="shared" si="2" ref="H32:H37">ROUND((F32*G32),0)</f>
        <v>0</v>
      </c>
      <c r="I32" s="17"/>
    </row>
    <row r="33" spans="1:9" ht="24.75" customHeight="1">
      <c r="A33" s="15">
        <v>19</v>
      </c>
      <c r="B33" s="31" t="s">
        <v>86</v>
      </c>
      <c r="C33" s="16" t="s">
        <v>85</v>
      </c>
      <c r="D33" s="40" t="s">
        <v>143</v>
      </c>
      <c r="E33" s="18" t="s">
        <v>12</v>
      </c>
      <c r="F33" s="21">
        <v>44.1</v>
      </c>
      <c r="G33" s="26"/>
      <c r="H33" s="50">
        <f t="shared" si="2"/>
        <v>0</v>
      </c>
      <c r="I33" s="17"/>
    </row>
    <row r="34" spans="1:9" ht="24.75" customHeight="1">
      <c r="A34" s="15">
        <v>20</v>
      </c>
      <c r="B34" s="31" t="s">
        <v>117</v>
      </c>
      <c r="C34" s="16" t="s">
        <v>88</v>
      </c>
      <c r="D34" s="40" t="s">
        <v>0</v>
      </c>
      <c r="E34" s="18" t="s">
        <v>12</v>
      </c>
      <c r="F34" s="21">
        <v>50.4</v>
      </c>
      <c r="G34" s="26"/>
      <c r="H34" s="50">
        <f t="shared" si="2"/>
        <v>0</v>
      </c>
      <c r="I34" s="17"/>
    </row>
    <row r="35" spans="1:9" ht="28.5" customHeight="1">
      <c r="A35" s="15">
        <v>21</v>
      </c>
      <c r="B35" s="31" t="s">
        <v>76</v>
      </c>
      <c r="C35" s="16" t="s">
        <v>77</v>
      </c>
      <c r="D35" s="16" t="s">
        <v>150</v>
      </c>
      <c r="E35" s="18" t="s">
        <v>2</v>
      </c>
      <c r="F35" s="21">
        <v>70</v>
      </c>
      <c r="G35" s="26"/>
      <c r="H35" s="50">
        <f t="shared" si="2"/>
        <v>0</v>
      </c>
      <c r="I35" s="17"/>
    </row>
    <row r="36" spans="1:9" ht="28.5" customHeight="1">
      <c r="A36" s="15">
        <v>22</v>
      </c>
      <c r="B36" s="31" t="s">
        <v>118</v>
      </c>
      <c r="C36" s="16" t="s">
        <v>119</v>
      </c>
      <c r="D36" s="16" t="s">
        <v>151</v>
      </c>
      <c r="E36" s="18" t="s">
        <v>13</v>
      </c>
      <c r="F36" s="23">
        <v>20</v>
      </c>
      <c r="G36" s="26"/>
      <c r="H36" s="50">
        <f t="shared" si="2"/>
        <v>0</v>
      </c>
      <c r="I36" s="17"/>
    </row>
    <row r="37" spans="1:9" ht="28.5" customHeight="1">
      <c r="A37" s="15">
        <v>23</v>
      </c>
      <c r="B37" s="31" t="s">
        <v>120</v>
      </c>
      <c r="C37" s="16" t="s">
        <v>119</v>
      </c>
      <c r="D37" s="16" t="s">
        <v>144</v>
      </c>
      <c r="E37" s="18" t="s">
        <v>13</v>
      </c>
      <c r="F37" s="23">
        <v>18</v>
      </c>
      <c r="G37" s="26"/>
      <c r="H37" s="50">
        <f t="shared" si="2"/>
        <v>0</v>
      </c>
      <c r="I37" s="17"/>
    </row>
    <row r="38" spans="1:9" ht="27.75" customHeight="1">
      <c r="A38" s="15" t="s">
        <v>0</v>
      </c>
      <c r="B38" s="31" t="s">
        <v>170</v>
      </c>
      <c r="C38" s="16" t="s">
        <v>171</v>
      </c>
      <c r="D38" s="16" t="s">
        <v>0</v>
      </c>
      <c r="E38" s="18" t="s">
        <v>0</v>
      </c>
      <c r="F38" s="30" t="s">
        <v>0</v>
      </c>
      <c r="G38" s="26"/>
      <c r="H38" s="50"/>
      <c r="I38" s="17"/>
    </row>
    <row r="39" spans="1:9" ht="21" customHeight="1">
      <c r="A39" s="15">
        <v>24</v>
      </c>
      <c r="B39" s="31" t="s">
        <v>172</v>
      </c>
      <c r="C39" s="16" t="s">
        <v>173</v>
      </c>
      <c r="D39" s="16" t="s">
        <v>174</v>
      </c>
      <c r="E39" s="18" t="s">
        <v>12</v>
      </c>
      <c r="F39" s="21">
        <v>114</v>
      </c>
      <c r="G39" s="26"/>
      <c r="H39" s="50">
        <f aca="true" t="shared" si="3" ref="H39:H44">ROUND((F39*G39),0)</f>
        <v>0</v>
      </c>
      <c r="I39" s="17"/>
    </row>
    <row r="40" spans="1:9" ht="21" customHeight="1">
      <c r="A40" s="15">
        <v>25</v>
      </c>
      <c r="B40" s="31" t="s">
        <v>175</v>
      </c>
      <c r="C40" s="16" t="s">
        <v>176</v>
      </c>
      <c r="D40" s="16" t="s">
        <v>177</v>
      </c>
      <c r="E40" s="18" t="s">
        <v>4</v>
      </c>
      <c r="F40" s="21">
        <v>99</v>
      </c>
      <c r="G40" s="26"/>
      <c r="H40" s="50">
        <f t="shared" si="3"/>
        <v>0</v>
      </c>
      <c r="I40" s="17"/>
    </row>
    <row r="41" spans="1:9" ht="21" customHeight="1">
      <c r="A41" s="15">
        <v>26</v>
      </c>
      <c r="B41" s="31" t="s">
        <v>178</v>
      </c>
      <c r="C41" s="16" t="s">
        <v>176</v>
      </c>
      <c r="D41" s="16" t="s">
        <v>179</v>
      </c>
      <c r="E41" s="18" t="s">
        <v>4</v>
      </c>
      <c r="F41" s="21">
        <v>3062.5</v>
      </c>
      <c r="G41" s="26"/>
      <c r="H41" s="50">
        <f t="shared" si="3"/>
        <v>0</v>
      </c>
      <c r="I41" s="17"/>
    </row>
    <row r="42" spans="1:9" ht="66" customHeight="1">
      <c r="A42" s="15">
        <v>27</v>
      </c>
      <c r="B42" s="31" t="s">
        <v>180</v>
      </c>
      <c r="C42" s="16" t="s">
        <v>181</v>
      </c>
      <c r="D42" s="40" t="s">
        <v>182</v>
      </c>
      <c r="E42" s="18" t="s">
        <v>2</v>
      </c>
      <c r="F42" s="21">
        <v>432</v>
      </c>
      <c r="G42" s="26"/>
      <c r="H42" s="50">
        <f t="shared" si="3"/>
        <v>0</v>
      </c>
      <c r="I42" s="17"/>
    </row>
    <row r="43" spans="1:9" ht="67.5" customHeight="1">
      <c r="A43" s="15">
        <v>28</v>
      </c>
      <c r="B43" s="31" t="s">
        <v>183</v>
      </c>
      <c r="C43" s="16" t="s">
        <v>184</v>
      </c>
      <c r="D43" s="16" t="s">
        <v>185</v>
      </c>
      <c r="E43" s="18" t="s">
        <v>13</v>
      </c>
      <c r="F43" s="23">
        <v>3</v>
      </c>
      <c r="G43" s="26"/>
      <c r="H43" s="50">
        <f t="shared" si="3"/>
        <v>0</v>
      </c>
      <c r="I43" s="17"/>
    </row>
    <row r="44" spans="1:9" ht="50.25" customHeight="1">
      <c r="A44" s="15">
        <v>29</v>
      </c>
      <c r="B44" s="31" t="s">
        <v>186</v>
      </c>
      <c r="C44" s="16" t="s">
        <v>187</v>
      </c>
      <c r="D44" s="42" t="s">
        <v>188</v>
      </c>
      <c r="E44" s="18" t="s">
        <v>2</v>
      </c>
      <c r="F44" s="21">
        <v>1340</v>
      </c>
      <c r="G44" s="26"/>
      <c r="H44" s="50">
        <f t="shared" si="3"/>
        <v>0</v>
      </c>
      <c r="I44" s="17"/>
    </row>
    <row r="45" spans="1:9" ht="25.5" customHeight="1">
      <c r="A45" s="52" t="s">
        <v>24</v>
      </c>
      <c r="B45" s="52" t="s">
        <v>0</v>
      </c>
      <c r="C45" s="52" t="s">
        <v>0</v>
      </c>
      <c r="D45" s="52" t="s">
        <v>0</v>
      </c>
      <c r="E45" s="52" t="s">
        <v>0</v>
      </c>
      <c r="F45" s="52" t="s">
        <v>0</v>
      </c>
      <c r="G45" s="52" t="s">
        <v>0</v>
      </c>
      <c r="H45" s="50">
        <f>SUM(H28:H44)</f>
        <v>0</v>
      </c>
      <c r="I45" s="17" t="s">
        <v>0</v>
      </c>
    </row>
    <row r="46" spans="1:9" ht="25.5" customHeight="1">
      <c r="A46" s="51" t="s">
        <v>81</v>
      </c>
      <c r="B46" s="52" t="s">
        <v>0</v>
      </c>
      <c r="C46" s="52" t="s">
        <v>0</v>
      </c>
      <c r="D46" s="52" t="s">
        <v>0</v>
      </c>
      <c r="E46" s="52" t="s">
        <v>0</v>
      </c>
      <c r="F46" s="52" t="s">
        <v>0</v>
      </c>
      <c r="G46" s="52" t="s">
        <v>0</v>
      </c>
      <c r="H46" s="50">
        <f>H23+H45</f>
        <v>0</v>
      </c>
      <c r="I46" s="17" t="s">
        <v>0</v>
      </c>
    </row>
  </sheetData>
  <sheetProtection password="EDD6" sheet="1"/>
  <protectedRanges>
    <protectedRange sqref="G6:G10 G12:G15 G17:G21 G22 G29:G30 G32:G37 G39:G41 G42:G43 G44" name="区域1"/>
  </protectedRanges>
  <mergeCells count="23">
    <mergeCell ref="D26:D27"/>
    <mergeCell ref="A26:A27"/>
    <mergeCell ref="B26:B27"/>
    <mergeCell ref="F3:F4"/>
    <mergeCell ref="G3:I3"/>
    <mergeCell ref="A2:G2"/>
    <mergeCell ref="A45:G45"/>
    <mergeCell ref="A46:G46"/>
    <mergeCell ref="A23:G23"/>
    <mergeCell ref="G26:I26"/>
    <mergeCell ref="A24:I24"/>
    <mergeCell ref="H25:I25"/>
    <mergeCell ref="A25:G25"/>
    <mergeCell ref="C26:C27"/>
    <mergeCell ref="E26:E27"/>
    <mergeCell ref="F26:F27"/>
    <mergeCell ref="A1:I1"/>
    <mergeCell ref="H2:I2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Layout" workbookViewId="0" topLeftCell="A11">
      <selection activeCell="H16" sqref="H16"/>
    </sheetView>
  </sheetViews>
  <sheetFormatPr defaultColWidth="10.66015625" defaultRowHeight="11.25"/>
  <cols>
    <col min="1" max="1" width="6.5" style="14" customWidth="1"/>
    <col min="2" max="2" width="14.33203125" style="33" customWidth="1"/>
    <col min="3" max="3" width="16.5" style="14" customWidth="1"/>
    <col min="4" max="4" width="23.16015625" style="14" customWidth="1"/>
    <col min="5" max="5" width="6.33203125" style="14" customWidth="1"/>
    <col min="6" max="6" width="9.83203125" style="14" customWidth="1"/>
    <col min="7" max="7" width="10.83203125" style="14" customWidth="1"/>
    <col min="8" max="8" width="11.66015625" style="19" customWidth="1"/>
    <col min="9" max="9" width="8.33203125" style="14" customWidth="1"/>
    <col min="10" max="16384" width="10.66015625" style="14" customWidth="1"/>
  </cols>
  <sheetData>
    <row r="1" spans="1:9" ht="28.5" customHeight="1">
      <c r="A1" s="53" t="s">
        <v>80</v>
      </c>
      <c r="B1" s="54" t="s">
        <v>0</v>
      </c>
      <c r="C1" s="54" t="s">
        <v>0</v>
      </c>
      <c r="D1" s="54" t="s">
        <v>0</v>
      </c>
      <c r="E1" s="54" t="s">
        <v>0</v>
      </c>
      <c r="F1" s="54" t="s">
        <v>0</v>
      </c>
      <c r="G1" s="54" t="s">
        <v>0</v>
      </c>
      <c r="H1" s="54" t="s">
        <v>0</v>
      </c>
      <c r="I1" s="54" t="s">
        <v>0</v>
      </c>
    </row>
    <row r="2" spans="1:9" ht="27.75" customHeight="1">
      <c r="A2" s="62" t="s">
        <v>140</v>
      </c>
      <c r="B2" s="60"/>
      <c r="C2" s="60"/>
      <c r="D2" s="60"/>
      <c r="E2" s="60"/>
      <c r="F2" s="60"/>
      <c r="G2" s="60"/>
      <c r="H2" s="55" t="str">
        <f>"第"&amp;Pg&amp;"页,共"&amp;tg&amp;"页"</f>
        <v>第1页,共0页</v>
      </c>
      <c r="I2" s="56"/>
    </row>
    <row r="3" spans="1:9" ht="23.25" customHeight="1">
      <c r="A3" s="52" t="s">
        <v>25</v>
      </c>
      <c r="B3" s="57" t="s">
        <v>71</v>
      </c>
      <c r="C3" s="51" t="s">
        <v>72</v>
      </c>
      <c r="D3" s="51" t="s">
        <v>73</v>
      </c>
      <c r="E3" s="52" t="s">
        <v>22</v>
      </c>
      <c r="F3" s="52" t="s">
        <v>23</v>
      </c>
      <c r="G3" s="52" t="s">
        <v>21</v>
      </c>
      <c r="H3" s="52" t="s">
        <v>0</v>
      </c>
      <c r="I3" s="52" t="s">
        <v>0</v>
      </c>
    </row>
    <row r="4" spans="1:9" ht="27" customHeight="1">
      <c r="A4" s="52" t="s">
        <v>0</v>
      </c>
      <c r="B4" s="58" t="s">
        <v>0</v>
      </c>
      <c r="C4" s="52" t="s">
        <v>0</v>
      </c>
      <c r="D4" s="52" t="s">
        <v>0</v>
      </c>
      <c r="E4" s="52" t="s">
        <v>0</v>
      </c>
      <c r="F4" s="52" t="s">
        <v>0</v>
      </c>
      <c r="G4" s="15" t="s">
        <v>19</v>
      </c>
      <c r="H4" s="15" t="s">
        <v>20</v>
      </c>
      <c r="I4" s="22" t="s">
        <v>78</v>
      </c>
    </row>
    <row r="5" spans="1:9" ht="28.5" customHeight="1">
      <c r="A5" s="34" t="s">
        <v>0</v>
      </c>
      <c r="B5" s="35" t="s">
        <v>1</v>
      </c>
      <c r="C5" s="41" t="s">
        <v>125</v>
      </c>
      <c r="D5" s="36" t="s">
        <v>0</v>
      </c>
      <c r="E5" s="37" t="s">
        <v>0</v>
      </c>
      <c r="F5" s="37" t="s">
        <v>0</v>
      </c>
      <c r="G5" s="38"/>
      <c r="H5" s="25"/>
      <c r="I5" s="39" t="s">
        <v>0</v>
      </c>
    </row>
    <row r="6" spans="1:9" ht="28.5" customHeight="1">
      <c r="A6" s="28">
        <v>1</v>
      </c>
      <c r="B6" s="32" t="s">
        <v>68</v>
      </c>
      <c r="C6" s="27" t="s">
        <v>83</v>
      </c>
      <c r="D6" s="21" t="s">
        <v>126</v>
      </c>
      <c r="E6" s="29" t="s">
        <v>12</v>
      </c>
      <c r="F6" s="21">
        <v>323.8</v>
      </c>
      <c r="G6" s="26"/>
      <c r="H6" s="24">
        <f>ROUND((F6*G6),0)</f>
        <v>0</v>
      </c>
      <c r="I6" s="17"/>
    </row>
    <row r="7" spans="1:9" ht="28.5" customHeight="1">
      <c r="A7" s="15">
        <v>2</v>
      </c>
      <c r="B7" s="31" t="s">
        <v>87</v>
      </c>
      <c r="C7" s="16" t="s">
        <v>88</v>
      </c>
      <c r="D7" s="16" t="s">
        <v>0</v>
      </c>
      <c r="E7" s="18" t="s">
        <v>12</v>
      </c>
      <c r="F7" s="21">
        <v>323.8</v>
      </c>
      <c r="G7" s="26"/>
      <c r="H7" s="24">
        <f>ROUND((F7*G7),0)</f>
        <v>0</v>
      </c>
      <c r="I7" s="17"/>
    </row>
    <row r="8" spans="1:9" ht="28.5" customHeight="1">
      <c r="A8" s="15">
        <v>3</v>
      </c>
      <c r="B8" s="31" t="s">
        <v>89</v>
      </c>
      <c r="C8" s="16" t="s">
        <v>90</v>
      </c>
      <c r="D8" s="16" t="s">
        <v>127</v>
      </c>
      <c r="E8" s="18" t="s">
        <v>4</v>
      </c>
      <c r="F8" s="21">
        <v>373</v>
      </c>
      <c r="G8" s="26"/>
      <c r="H8" s="24">
        <f aca="true" t="shared" si="0" ref="H8:H18">ROUND((F8*G8),0)</f>
        <v>0</v>
      </c>
      <c r="I8" s="17"/>
    </row>
    <row r="9" spans="1:9" ht="28.5" customHeight="1">
      <c r="A9" s="15">
        <v>4</v>
      </c>
      <c r="B9" s="31" t="s">
        <v>91</v>
      </c>
      <c r="C9" s="16" t="s">
        <v>92</v>
      </c>
      <c r="D9" s="16" t="s">
        <v>0</v>
      </c>
      <c r="E9" s="18" t="s">
        <v>2</v>
      </c>
      <c r="F9" s="21">
        <v>59.3</v>
      </c>
      <c r="G9" s="26"/>
      <c r="H9" s="24">
        <f t="shared" si="0"/>
        <v>0</v>
      </c>
      <c r="I9" s="17"/>
    </row>
    <row r="10" spans="1:9" ht="27.75" customHeight="1">
      <c r="A10" s="15" t="s">
        <v>0</v>
      </c>
      <c r="B10" s="31" t="s">
        <v>17</v>
      </c>
      <c r="C10" s="16" t="s">
        <v>93</v>
      </c>
      <c r="D10" s="16" t="s">
        <v>0</v>
      </c>
      <c r="E10" s="18" t="s">
        <v>0</v>
      </c>
      <c r="F10" s="21" t="s">
        <v>0</v>
      </c>
      <c r="G10" s="26"/>
      <c r="H10" s="24"/>
      <c r="I10" s="17"/>
    </row>
    <row r="11" spans="1:9" ht="27.75" customHeight="1">
      <c r="A11" s="15">
        <v>5</v>
      </c>
      <c r="B11" s="31" t="s">
        <v>102</v>
      </c>
      <c r="C11" s="16" t="s">
        <v>103</v>
      </c>
      <c r="D11" s="42" t="s">
        <v>135</v>
      </c>
      <c r="E11" s="18" t="s">
        <v>4</v>
      </c>
      <c r="F11" s="21">
        <v>213.2</v>
      </c>
      <c r="G11" s="26"/>
      <c r="H11" s="24">
        <f t="shared" si="0"/>
        <v>0</v>
      </c>
      <c r="I11" s="17"/>
    </row>
    <row r="12" spans="1:9" ht="27.75" customHeight="1">
      <c r="A12" s="15">
        <v>6</v>
      </c>
      <c r="B12" s="31" t="s">
        <v>104</v>
      </c>
      <c r="C12" s="16" t="s">
        <v>103</v>
      </c>
      <c r="D12" s="42" t="s">
        <v>136</v>
      </c>
      <c r="E12" s="18" t="s">
        <v>4</v>
      </c>
      <c r="F12" s="21">
        <v>186.55</v>
      </c>
      <c r="G12" s="26"/>
      <c r="H12" s="24">
        <f t="shared" si="0"/>
        <v>0</v>
      </c>
      <c r="I12" s="17"/>
    </row>
    <row r="13" spans="1:9" ht="27.75" customHeight="1">
      <c r="A13" s="15">
        <v>7</v>
      </c>
      <c r="B13" s="31" t="s">
        <v>66</v>
      </c>
      <c r="C13" s="16" t="s">
        <v>94</v>
      </c>
      <c r="D13" s="42" t="s">
        <v>137</v>
      </c>
      <c r="E13" s="18" t="s">
        <v>4</v>
      </c>
      <c r="F13" s="21">
        <v>186.55</v>
      </c>
      <c r="G13" s="26"/>
      <c r="H13" s="24">
        <f t="shared" si="0"/>
        <v>0</v>
      </c>
      <c r="I13" s="17"/>
    </row>
    <row r="14" spans="1:9" ht="27.75" customHeight="1">
      <c r="A14" s="15">
        <v>8</v>
      </c>
      <c r="B14" s="31" t="s">
        <v>95</v>
      </c>
      <c r="C14" s="16" t="s">
        <v>96</v>
      </c>
      <c r="D14" s="42" t="s">
        <v>128</v>
      </c>
      <c r="E14" s="18" t="s">
        <v>4</v>
      </c>
      <c r="F14" s="21">
        <v>186.55</v>
      </c>
      <c r="G14" s="26"/>
      <c r="H14" s="24">
        <f t="shared" si="0"/>
        <v>0</v>
      </c>
      <c r="I14" s="17"/>
    </row>
    <row r="15" spans="1:9" ht="27.75" customHeight="1">
      <c r="A15" s="15">
        <v>9</v>
      </c>
      <c r="B15" s="31" t="s">
        <v>97</v>
      </c>
      <c r="C15" s="16" t="s">
        <v>94</v>
      </c>
      <c r="D15" s="42" t="s">
        <v>138</v>
      </c>
      <c r="E15" s="18" t="s">
        <v>4</v>
      </c>
      <c r="F15" s="21">
        <v>186.55</v>
      </c>
      <c r="G15" s="26"/>
      <c r="H15" s="24">
        <f t="shared" si="0"/>
        <v>0</v>
      </c>
      <c r="I15" s="17"/>
    </row>
    <row r="16" spans="1:9" ht="27.75" customHeight="1">
      <c r="A16" s="15">
        <v>10</v>
      </c>
      <c r="B16" s="31" t="s">
        <v>100</v>
      </c>
      <c r="C16" s="16" t="s">
        <v>101</v>
      </c>
      <c r="D16" s="42" t="s">
        <v>111</v>
      </c>
      <c r="E16" s="18" t="s">
        <v>4</v>
      </c>
      <c r="F16" s="21">
        <v>186.55</v>
      </c>
      <c r="G16" s="26"/>
      <c r="H16" s="24">
        <f t="shared" si="0"/>
        <v>0</v>
      </c>
      <c r="I16" s="17"/>
    </row>
    <row r="17" spans="1:9" ht="27.75" customHeight="1">
      <c r="A17" s="15">
        <v>11</v>
      </c>
      <c r="B17" s="31" t="s">
        <v>98</v>
      </c>
      <c r="C17" s="16" t="s">
        <v>99</v>
      </c>
      <c r="D17" s="40" t="s">
        <v>129</v>
      </c>
      <c r="E17" s="18" t="s">
        <v>4</v>
      </c>
      <c r="F17" s="21">
        <v>186.55</v>
      </c>
      <c r="G17" s="26"/>
      <c r="H17" s="24">
        <f t="shared" si="0"/>
        <v>0</v>
      </c>
      <c r="I17" s="17"/>
    </row>
    <row r="18" spans="1:9" ht="27.75" customHeight="1">
      <c r="A18" s="15">
        <v>12</v>
      </c>
      <c r="B18" s="31" t="s">
        <v>114</v>
      </c>
      <c r="C18" s="16" t="s">
        <v>105</v>
      </c>
      <c r="D18" s="40" t="s">
        <v>130</v>
      </c>
      <c r="E18" s="18" t="s">
        <v>4</v>
      </c>
      <c r="F18" s="21">
        <v>118.6</v>
      </c>
      <c r="G18" s="26"/>
      <c r="H18" s="24">
        <f t="shared" si="0"/>
        <v>0</v>
      </c>
      <c r="I18" s="17"/>
    </row>
    <row r="19" spans="1:9" ht="27.75" customHeight="1">
      <c r="A19" s="15" t="s">
        <v>0</v>
      </c>
      <c r="B19" s="31" t="s">
        <v>69</v>
      </c>
      <c r="C19" s="16" t="s">
        <v>106</v>
      </c>
      <c r="D19" s="40" t="s">
        <v>0</v>
      </c>
      <c r="E19" s="18" t="s">
        <v>0</v>
      </c>
      <c r="F19" s="21" t="s">
        <v>0</v>
      </c>
      <c r="G19" s="26"/>
      <c r="H19" s="24"/>
      <c r="I19" s="17"/>
    </row>
    <row r="20" spans="1:9" ht="51" customHeight="1">
      <c r="A20" s="15">
        <v>13</v>
      </c>
      <c r="B20" s="31" t="s">
        <v>107</v>
      </c>
      <c r="C20" s="16" t="s">
        <v>131</v>
      </c>
      <c r="D20" s="42" t="s">
        <v>134</v>
      </c>
      <c r="E20" s="18" t="s">
        <v>4</v>
      </c>
      <c r="F20" s="21">
        <v>213.2</v>
      </c>
      <c r="G20" s="26"/>
      <c r="H20" s="24">
        <f>ROUND((F20*G20),0)</f>
        <v>0</v>
      </c>
      <c r="I20" s="17"/>
    </row>
    <row r="21" spans="1:9" ht="30" customHeight="1">
      <c r="A21" s="15">
        <v>14</v>
      </c>
      <c r="B21" s="31" t="s">
        <v>67</v>
      </c>
      <c r="C21" s="16" t="s">
        <v>70</v>
      </c>
      <c r="D21" s="42" t="s">
        <v>132</v>
      </c>
      <c r="E21" s="18" t="s">
        <v>2</v>
      </c>
      <c r="F21" s="21">
        <v>59.3</v>
      </c>
      <c r="G21" s="26"/>
      <c r="H21" s="24">
        <f>ROUND((F21*G21),0)</f>
        <v>0</v>
      </c>
      <c r="I21" s="17"/>
    </row>
    <row r="22" spans="1:9" ht="30" customHeight="1">
      <c r="A22" s="15">
        <v>15</v>
      </c>
      <c r="B22" s="31" t="s">
        <v>108</v>
      </c>
      <c r="C22" s="16" t="s">
        <v>70</v>
      </c>
      <c r="D22" s="42" t="s">
        <v>133</v>
      </c>
      <c r="E22" s="18" t="s">
        <v>2</v>
      </c>
      <c r="F22" s="21">
        <v>53.3</v>
      </c>
      <c r="G22" s="26"/>
      <c r="H22" s="24">
        <f>ROUND((F22*G22),0)</f>
        <v>0</v>
      </c>
      <c r="I22" s="17"/>
    </row>
    <row r="23" spans="1:9" ht="32.25" customHeight="1">
      <c r="A23" s="15">
        <v>16</v>
      </c>
      <c r="B23" s="31" t="s">
        <v>36</v>
      </c>
      <c r="C23" s="16" t="s">
        <v>109</v>
      </c>
      <c r="D23" s="42" t="s">
        <v>139</v>
      </c>
      <c r="E23" s="18" t="s">
        <v>110</v>
      </c>
      <c r="F23" s="23">
        <v>11</v>
      </c>
      <c r="G23" s="26"/>
      <c r="H23" s="24">
        <f>ROUND((F23*G23),0)</f>
        <v>0</v>
      </c>
      <c r="I23" s="17"/>
    </row>
    <row r="24" spans="1:9" ht="31.5" customHeight="1">
      <c r="A24" s="51" t="s">
        <v>81</v>
      </c>
      <c r="B24" s="52" t="s">
        <v>0</v>
      </c>
      <c r="C24" s="52" t="s">
        <v>0</v>
      </c>
      <c r="D24" s="52" t="s">
        <v>0</v>
      </c>
      <c r="E24" s="52" t="s">
        <v>0</v>
      </c>
      <c r="F24" s="52" t="s">
        <v>0</v>
      </c>
      <c r="G24" s="52" t="s">
        <v>0</v>
      </c>
      <c r="H24" s="20">
        <f>SUM(H5:H23)</f>
        <v>0</v>
      </c>
      <c r="I24" s="17" t="s">
        <v>0</v>
      </c>
    </row>
  </sheetData>
  <sheetProtection/>
  <protectedRanges>
    <protectedRange sqref="G5:G23" name="区域1"/>
  </protectedRanges>
  <mergeCells count="11">
    <mergeCell ref="D3:D4"/>
    <mergeCell ref="E3:E4"/>
    <mergeCell ref="F3:F4"/>
    <mergeCell ref="G3:I3"/>
    <mergeCell ref="A24:G24"/>
    <mergeCell ref="A1:I1"/>
    <mergeCell ref="A2:G2"/>
    <mergeCell ref="H2:I2"/>
    <mergeCell ref="A3:A4"/>
    <mergeCell ref="B3:B4"/>
    <mergeCell ref="C3:C4"/>
  </mergeCells>
  <printOptions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2" sqref="B2"/>
    </sheetView>
  </sheetViews>
  <sheetFormatPr defaultColWidth="10.66015625" defaultRowHeight="11.25"/>
  <cols>
    <col min="1" max="1" width="13" style="0" customWidth="1"/>
    <col min="2" max="2" width="34" style="0" customWidth="1"/>
    <col min="3" max="3" width="17.5" style="0" customWidth="1"/>
    <col min="4" max="4" width="10.16015625" style="0" customWidth="1"/>
    <col min="5" max="5" width="16.83203125" style="0" customWidth="1"/>
    <col min="6" max="6" width="21.66015625" style="0" customWidth="1"/>
  </cols>
  <sheetData>
    <row r="1" spans="1:6" ht="18" customHeight="1">
      <c r="A1" s="1" t="s">
        <v>26</v>
      </c>
      <c r="B1" s="4" t="s">
        <v>52</v>
      </c>
      <c r="C1" s="4" t="s">
        <v>53</v>
      </c>
      <c r="D1" s="4" t="s">
        <v>56</v>
      </c>
      <c r="E1" s="4" t="s">
        <v>43</v>
      </c>
      <c r="F1" s="8" t="s">
        <v>57</v>
      </c>
    </row>
    <row r="2" spans="1:6" ht="16.5" customHeight="1">
      <c r="A2" s="2" t="s">
        <v>44</v>
      </c>
      <c r="B2" s="6" t="s">
        <v>33</v>
      </c>
      <c r="C2" s="10" t="s">
        <v>18</v>
      </c>
      <c r="D2" s="5" t="s">
        <v>4</v>
      </c>
      <c r="E2" s="10"/>
      <c r="F2" s="12"/>
    </row>
    <row r="3" spans="1:6" ht="16.5" customHeight="1">
      <c r="A3" s="2" t="s">
        <v>36</v>
      </c>
      <c r="B3" s="6" t="s">
        <v>32</v>
      </c>
      <c r="C3" s="10"/>
      <c r="D3" s="5" t="s">
        <v>3</v>
      </c>
      <c r="E3" s="10"/>
      <c r="F3" s="12"/>
    </row>
    <row r="4" spans="1:6" ht="16.5" customHeight="1">
      <c r="A4" s="2" t="s">
        <v>37</v>
      </c>
      <c r="B4" s="6" t="s">
        <v>65</v>
      </c>
      <c r="C4" s="10"/>
      <c r="D4" s="5" t="s">
        <v>13</v>
      </c>
      <c r="E4" s="10"/>
      <c r="F4" s="12"/>
    </row>
    <row r="5" spans="1:6" ht="16.5" customHeight="1">
      <c r="A5" s="2" t="s">
        <v>38</v>
      </c>
      <c r="B5" s="6" t="s">
        <v>35</v>
      </c>
      <c r="C5" s="10"/>
      <c r="D5" s="5" t="s">
        <v>14</v>
      </c>
      <c r="E5" s="10"/>
      <c r="F5" s="12"/>
    </row>
    <row r="6" spans="1:6" ht="16.5" customHeight="1">
      <c r="A6" s="2" t="s">
        <v>39</v>
      </c>
      <c r="B6" s="6" t="s">
        <v>54</v>
      </c>
      <c r="C6" s="10"/>
      <c r="D6" s="5" t="s">
        <v>16</v>
      </c>
      <c r="E6" s="10"/>
      <c r="F6" s="12"/>
    </row>
    <row r="7" spans="1:6" ht="16.5" customHeight="1">
      <c r="A7" s="2" t="s">
        <v>40</v>
      </c>
      <c r="B7" s="6" t="s">
        <v>34</v>
      </c>
      <c r="C7" s="10"/>
      <c r="D7" s="5" t="s">
        <v>15</v>
      </c>
      <c r="E7" s="10"/>
      <c r="F7" s="12"/>
    </row>
    <row r="8" spans="1:6" ht="16.5" customHeight="1">
      <c r="A8" s="2" t="s">
        <v>41</v>
      </c>
      <c r="B8" s="6" t="s">
        <v>45</v>
      </c>
      <c r="C8" s="10"/>
      <c r="D8" s="5" t="s">
        <v>6</v>
      </c>
      <c r="E8" s="10"/>
      <c r="F8" s="12"/>
    </row>
    <row r="9" spans="1:6" ht="37.5" customHeight="1">
      <c r="A9" s="2" t="s">
        <v>50</v>
      </c>
      <c r="B9" s="6" t="s">
        <v>60</v>
      </c>
      <c r="C9" s="10" t="s">
        <v>48</v>
      </c>
      <c r="D9" s="5" t="s">
        <v>5</v>
      </c>
      <c r="E9" s="10"/>
      <c r="F9" s="12"/>
    </row>
    <row r="10" spans="1:6" ht="37.5" customHeight="1">
      <c r="A10" s="2" t="s">
        <v>51</v>
      </c>
      <c r="B10" s="6" t="s">
        <v>59</v>
      </c>
      <c r="C10" s="10" t="s">
        <v>49</v>
      </c>
      <c r="D10" s="5" t="s">
        <v>7</v>
      </c>
      <c r="E10" s="10"/>
      <c r="F10" s="12"/>
    </row>
    <row r="11" spans="1:6" ht="16.5" customHeight="1">
      <c r="A11" s="2" t="s">
        <v>31</v>
      </c>
      <c r="B11" s="6" t="s">
        <v>55</v>
      </c>
      <c r="C11" s="10"/>
      <c r="D11" s="5" t="s">
        <v>12</v>
      </c>
      <c r="E11" s="10"/>
      <c r="F11" s="12"/>
    </row>
    <row r="12" spans="1:6" ht="37.5" customHeight="1">
      <c r="A12" s="2" t="s">
        <v>27</v>
      </c>
      <c r="B12" s="6" t="s">
        <v>42</v>
      </c>
      <c r="C12" s="10" t="s">
        <v>61</v>
      </c>
      <c r="D12" s="5" t="s">
        <v>9</v>
      </c>
      <c r="E12" s="10"/>
      <c r="F12" s="12"/>
    </row>
    <row r="13" spans="1:6" ht="37.5" customHeight="1">
      <c r="A13" s="2" t="s">
        <v>28</v>
      </c>
      <c r="B13" s="6" t="s">
        <v>47</v>
      </c>
      <c r="C13" s="10" t="s">
        <v>62</v>
      </c>
      <c r="D13" s="5" t="s">
        <v>8</v>
      </c>
      <c r="E13" s="10"/>
      <c r="F13" s="12"/>
    </row>
    <row r="14" spans="1:6" ht="37.5" customHeight="1">
      <c r="A14" s="2" t="s">
        <v>29</v>
      </c>
      <c r="B14" s="6" t="s">
        <v>58</v>
      </c>
      <c r="C14" s="10" t="s">
        <v>63</v>
      </c>
      <c r="D14" s="5" t="s">
        <v>10</v>
      </c>
      <c r="E14" s="10"/>
      <c r="F14" s="12"/>
    </row>
    <row r="15" spans="1:6" ht="37.5" customHeight="1">
      <c r="A15" s="2" t="s">
        <v>30</v>
      </c>
      <c r="B15" s="6" t="s">
        <v>46</v>
      </c>
      <c r="C15" s="10" t="s">
        <v>64</v>
      </c>
      <c r="D15" s="5" t="s">
        <v>11</v>
      </c>
      <c r="E15" s="10"/>
      <c r="F15" s="12"/>
    </row>
    <row r="16" spans="1:6" ht="14.25" customHeight="1">
      <c r="A16" s="2"/>
      <c r="B16" s="6"/>
      <c r="C16" s="10"/>
      <c r="D16" s="5"/>
      <c r="E16" s="10"/>
      <c r="F16" s="12"/>
    </row>
    <row r="17" spans="1:6" ht="14.25" customHeight="1">
      <c r="A17" s="2"/>
      <c r="B17" s="6"/>
      <c r="C17" s="10"/>
      <c r="D17" s="5"/>
      <c r="E17" s="10"/>
      <c r="F17" s="12"/>
    </row>
    <row r="18" spans="1:6" ht="14.25" customHeight="1">
      <c r="A18" s="2"/>
      <c r="B18" s="6"/>
      <c r="C18" s="10"/>
      <c r="D18" s="5"/>
      <c r="E18" s="10"/>
      <c r="F18" s="12"/>
    </row>
    <row r="19" spans="1:6" ht="14.25" customHeight="1">
      <c r="A19" s="2"/>
      <c r="B19" s="6"/>
      <c r="C19" s="10"/>
      <c r="D19" s="5"/>
      <c r="E19" s="10"/>
      <c r="F19" s="12"/>
    </row>
    <row r="20" spans="1:6" ht="14.25" customHeight="1">
      <c r="A20" s="2"/>
      <c r="B20" s="6"/>
      <c r="C20" s="10"/>
      <c r="D20" s="5"/>
      <c r="E20" s="10"/>
      <c r="F20" s="12"/>
    </row>
    <row r="21" spans="1:6" ht="14.25" customHeight="1">
      <c r="A21" s="2"/>
      <c r="B21" s="6"/>
      <c r="C21" s="10"/>
      <c r="D21" s="5"/>
      <c r="E21" s="10"/>
      <c r="F21" s="12"/>
    </row>
    <row r="22" spans="1:6" ht="14.25" customHeight="1">
      <c r="A22" s="2"/>
      <c r="B22" s="6"/>
      <c r="C22" s="10"/>
      <c r="D22" s="5"/>
      <c r="E22" s="10"/>
      <c r="F22" s="12"/>
    </row>
    <row r="23" spans="1:6" ht="14.25" customHeight="1">
      <c r="A23" s="2"/>
      <c r="B23" s="6"/>
      <c r="C23" s="10"/>
      <c r="D23" s="5"/>
      <c r="E23" s="10"/>
      <c r="F23" s="12"/>
    </row>
    <row r="24" spans="1:6" ht="14.25" customHeight="1">
      <c r="A24" s="2"/>
      <c r="B24" s="6"/>
      <c r="C24" s="10"/>
      <c r="D24" s="5"/>
      <c r="E24" s="10"/>
      <c r="F24" s="12"/>
    </row>
    <row r="25" spans="1:6" ht="14.25" customHeight="1">
      <c r="A25" s="2"/>
      <c r="B25" s="6"/>
      <c r="C25" s="10"/>
      <c r="D25" s="5"/>
      <c r="E25" s="10"/>
      <c r="F25" s="12"/>
    </row>
    <row r="26" spans="1:6" ht="14.25" customHeight="1">
      <c r="A26" s="2"/>
      <c r="B26" s="6"/>
      <c r="C26" s="10"/>
      <c r="D26" s="5"/>
      <c r="E26" s="10"/>
      <c r="F26" s="12"/>
    </row>
    <row r="27" spans="1:6" ht="14.25" customHeight="1">
      <c r="A27" s="2"/>
      <c r="B27" s="6"/>
      <c r="C27" s="10"/>
      <c r="D27" s="5"/>
      <c r="E27" s="10"/>
      <c r="F27" s="12"/>
    </row>
    <row r="28" spans="1:6" ht="14.25" customHeight="1">
      <c r="A28" s="2"/>
      <c r="B28" s="6"/>
      <c r="C28" s="10"/>
      <c r="D28" s="5"/>
      <c r="E28" s="10"/>
      <c r="F28" s="12"/>
    </row>
    <row r="29" spans="1:6" ht="14.25" customHeight="1">
      <c r="A29" s="2"/>
      <c r="B29" s="6"/>
      <c r="C29" s="10"/>
      <c r="D29" s="5"/>
      <c r="E29" s="10"/>
      <c r="F29" s="12"/>
    </row>
    <row r="30" spans="1:6" ht="14.25" customHeight="1">
      <c r="A30" s="2"/>
      <c r="B30" s="6"/>
      <c r="C30" s="10"/>
      <c r="D30" s="5"/>
      <c r="E30" s="10"/>
      <c r="F30" s="12"/>
    </row>
    <row r="31" spans="1:6" ht="14.25" customHeight="1">
      <c r="A31" s="2"/>
      <c r="B31" s="6"/>
      <c r="C31" s="10"/>
      <c r="D31" s="5"/>
      <c r="E31" s="10"/>
      <c r="F31" s="12"/>
    </row>
    <row r="32" spans="1:6" ht="14.25" customHeight="1">
      <c r="A32" s="2"/>
      <c r="B32" s="6"/>
      <c r="C32" s="10"/>
      <c r="D32" s="5"/>
      <c r="E32" s="10"/>
      <c r="F32" s="12"/>
    </row>
    <row r="33" spans="1:6" ht="14.25" customHeight="1">
      <c r="A33" s="2"/>
      <c r="B33" s="6"/>
      <c r="C33" s="10"/>
      <c r="D33" s="5"/>
      <c r="E33" s="10"/>
      <c r="F33" s="12"/>
    </row>
    <row r="34" spans="1:6" ht="14.25" customHeight="1">
      <c r="A34" s="2"/>
      <c r="B34" s="6"/>
      <c r="C34" s="10"/>
      <c r="D34" s="5"/>
      <c r="E34" s="10"/>
      <c r="F34" s="12"/>
    </row>
    <row r="35" spans="1:6" ht="14.25" customHeight="1">
      <c r="A35" s="2"/>
      <c r="B35" s="6"/>
      <c r="C35" s="10"/>
      <c r="D35" s="5"/>
      <c r="E35" s="10"/>
      <c r="F35" s="12"/>
    </row>
    <row r="36" spans="1:6" ht="14.25" customHeight="1">
      <c r="A36" s="3"/>
      <c r="B36" s="9"/>
      <c r="C36" s="11"/>
      <c r="D36" s="7"/>
      <c r="E36" s="11"/>
      <c r="F36" s="13"/>
    </row>
  </sheetData>
  <sheetProtection/>
  <printOptions/>
  <pageMargins left="0.5150098425196851" right="0.5150098425196851" top="1.3541666666666667" bottom="0.875" header="0.59375" footer="0.59375"/>
  <pageSetup horizontalDpi="600" verticalDpi="600" orientation="portrait" paperSize="9" r:id="rId1"/>
  <headerFooter alignWithMargins="0">
    <oddHeader>&amp;L
&amp;C&amp;9&amp;9
&amp;"宋体,加粗"&amp;20  补充工程量清单项目及计算规则
&amp;"宋体,常规"&amp;9 工程名称：SJ15标段三环路内外环辅路（紫竹院桥-四通桥）大修工程&amp;"宋体,常规"&amp;9 标段：&amp;"宋体,常规"&amp;9 第  &amp;P  页  共  &amp;N  页&amp;R
</oddHeader>
    <oddFooter>&amp;L&amp;C&amp;9&amp;9&amp;9&amp;9&amp;9&amp;9&amp;R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2014-12-08T07:06:56Z</cp:lastPrinted>
  <dcterms:modified xsi:type="dcterms:W3CDTF">2014-12-08T07:47:24Z</dcterms:modified>
  <cp:category/>
  <cp:version/>
  <cp:contentType/>
  <cp:contentStatus/>
</cp:coreProperties>
</file>