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7290" tabRatio="610" activeTab="2"/>
  </bookViews>
  <sheets>
    <sheet name="第100章" sheetId="1" r:id="rId1"/>
    <sheet name="第700章" sheetId="2" r:id="rId2"/>
    <sheet name="汇总表" sheetId="3" r:id="rId3"/>
  </sheets>
  <definedNames>
    <definedName name="_xlnm.Print_Titles" localSheetId="1">'第700章'!$1:$4</definedName>
  </definedNames>
  <calcPr fullCalcOnLoad="1"/>
</workbook>
</file>

<file path=xl/sharedStrings.xml><?xml version="1.0" encoding="utf-8"?>
<sst xmlns="http://schemas.openxmlformats.org/spreadsheetml/2006/main" count="78" uniqueCount="60">
  <si>
    <t>工程量清单</t>
  </si>
  <si>
    <t>单位</t>
  </si>
  <si>
    <t>数量</t>
  </si>
  <si>
    <t>单价</t>
  </si>
  <si>
    <t>合价</t>
  </si>
  <si>
    <t>货币单位：人民币元</t>
  </si>
  <si>
    <t xml:space="preserve">  货币单位：人民币元</t>
  </si>
  <si>
    <t>工程量清单汇总表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</si>
  <si>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</si>
  <si>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</si>
  <si>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</si>
  <si>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</si>
  <si>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</si>
  <si>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</si>
  <si>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</si>
  <si>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</si>
  <si>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</si>
  <si>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</si>
  <si>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工程名称：</t>
  </si>
  <si>
    <t>元</t>
  </si>
  <si>
    <t>金额（元）</t>
  </si>
  <si>
    <t>清单  第100章 合计   人民币</t>
  </si>
  <si>
    <t>子目号</t>
  </si>
  <si>
    <t>子目名称</t>
  </si>
  <si>
    <t>102-1</t>
  </si>
  <si>
    <t>总额</t>
  </si>
  <si>
    <t>安全生产费</t>
  </si>
  <si>
    <t>104-1</t>
  </si>
  <si>
    <t>承包人驻地建设</t>
  </si>
  <si>
    <t>102-2</t>
  </si>
  <si>
    <t/>
  </si>
  <si>
    <t>-a</t>
  </si>
  <si>
    <t>清单     第100章   总则</t>
  </si>
  <si>
    <t>竣工文件</t>
  </si>
  <si>
    <t>施工环保费</t>
  </si>
  <si>
    <t>102-3</t>
  </si>
  <si>
    <t>元</t>
  </si>
  <si>
    <t>第100章至第700章清单合计</t>
  </si>
  <si>
    <t>已包含在清单合计中材料、工程设备、专业工程暂估价合计</t>
  </si>
  <si>
    <t>已包含在清单合计中的安全生产费(非竞争性部分)</t>
  </si>
  <si>
    <t>清单合计减去材料、工程设备、专业工程暂估价、安全生产费（非竞争性部分）合计(8-9-10=11)（评标价）</t>
  </si>
  <si>
    <t>按上项（11）金额的5%作为不可预见因素的暂定金额</t>
  </si>
  <si>
    <t>投标价（8+12=13）</t>
  </si>
  <si>
    <t>704-1</t>
  </si>
  <si>
    <t>人工种植乔木</t>
  </si>
  <si>
    <t>株</t>
  </si>
  <si>
    <r>
      <t>清单     第</t>
    </r>
    <r>
      <rPr>
        <b/>
        <sz val="16"/>
        <rFont val="宋体"/>
        <family val="0"/>
      </rPr>
      <t>7</t>
    </r>
    <r>
      <rPr>
        <b/>
        <sz val="16"/>
        <rFont val="宋体"/>
        <family val="0"/>
      </rPr>
      <t>00章 绿化及环境保护</t>
    </r>
  </si>
  <si>
    <r>
      <t>清单  第</t>
    </r>
    <r>
      <rPr>
        <sz val="12"/>
        <rFont val="宋体"/>
        <family val="0"/>
      </rPr>
      <t>7</t>
    </r>
    <r>
      <rPr>
        <sz val="12"/>
        <rFont val="宋体"/>
        <family val="0"/>
      </rPr>
      <t>00章 合计   人民币</t>
    </r>
  </si>
  <si>
    <t>-b</t>
  </si>
  <si>
    <t>704-4</t>
  </si>
  <si>
    <t>人工种植色块</t>
  </si>
  <si>
    <t>紫叶小檗  高0.5-0.6m</t>
  </si>
  <si>
    <t>草皮</t>
  </si>
  <si>
    <t>m2</t>
  </si>
  <si>
    <t>国槐 胸径8-10cm</t>
  </si>
  <si>
    <t>垂柳 胸径8-10cm</t>
  </si>
  <si>
    <t>707-1</t>
  </si>
  <si>
    <t>混凝土树池1.0*1.0m</t>
  </si>
  <si>
    <t>座</t>
  </si>
  <si>
    <t>平谷区早鲍路道路工程-环境保护与景观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</si>
</sst>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 "/>
    <numFmt numFmtId="191" formatCode="0_);[Red]\(0\)"/>
    <numFmt numFmtId="192" formatCode="#0.000"/>
    <numFmt numFmtId="193" formatCode="#0.00"/>
    <numFmt numFmtId="194" formatCode="#0.0"/>
    <numFmt numFmtId="195" formatCode="0.0000_ "/>
    <numFmt numFmtId="196" formatCode="0.000_ "/>
    <numFmt numFmtId="197" formatCode="0.00000_ "/>
    <numFmt numFmtId="198" formatCode="0.00_);[Red]\(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0.0"/>
    <numFmt numFmtId="204" formatCode="0.0_);[Red]\(0.0\)"/>
    <numFmt numFmtId="205" formatCode="0.000"/>
  </numFmts>
  <fonts count="54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.5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6"/>
      <name val="Calibri"/>
      <family val="0"/>
    </font>
    <font>
      <b/>
      <sz val="12"/>
      <name val="Calibri"/>
      <family val="0"/>
    </font>
    <font>
      <sz val="11"/>
      <name val="Calibri"/>
      <family val="0"/>
    </font>
    <font>
      <sz val="12"/>
      <color indexed="8"/>
      <name val="Calibri"/>
      <family val="0"/>
    </font>
    <font>
      <sz val="11"/>
      <color indexed="8"/>
      <name val="Calibri"/>
      <family val="0"/>
    </font>
    <font>
      <b/>
      <sz val="16"/>
      <name val="Calibri"/>
      <family val="0"/>
    </font>
    <font>
      <u val="single"/>
      <sz val="12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1" borderId="8" applyNumberFormat="0" applyAlignment="0" applyProtection="0"/>
    <xf numFmtId="0" fontId="45" fillId="30" borderId="5" applyNumberFormat="0" applyAlignment="0" applyProtection="0"/>
    <xf numFmtId="0" fontId="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10" xfId="0" applyFont="1" applyFill="1" applyBorder="1" applyAlignment="1">
      <alignment horizontal="center" vertical="center"/>
    </xf>
    <xf numFmtId="185" fontId="49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6" fillId="0" borderId="1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0" fontId="46" fillId="0" borderId="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left" vertical="center"/>
    </xf>
    <xf numFmtId="0" fontId="48" fillId="0" borderId="10" xfId="0" applyNumberFormat="1" applyFont="1" applyFill="1" applyBorder="1" applyAlignment="1">
      <alignment horizontal="center" vertical="center" shrinkToFit="1"/>
    </xf>
    <xf numFmtId="0" fontId="46" fillId="0" borderId="10" xfId="0" applyFont="1" applyFill="1" applyBorder="1" applyAlignment="1">
      <alignment horizontal="center" vertical="center" shrinkToFit="1"/>
    </xf>
    <xf numFmtId="0" fontId="46" fillId="0" borderId="0" xfId="0" applyFont="1" applyFill="1" applyAlignment="1">
      <alignment horizontal="left" vertical="center"/>
    </xf>
    <xf numFmtId="0" fontId="46" fillId="0" borderId="0" xfId="0" applyNumberFormat="1" applyFont="1" applyFill="1" applyAlignment="1">
      <alignment horizontal="center" vertical="center" shrinkToFit="1"/>
    </xf>
    <xf numFmtId="0" fontId="46" fillId="0" borderId="0" xfId="0" applyFont="1" applyFill="1" applyAlignment="1">
      <alignment vertical="center" shrinkToFit="1"/>
    </xf>
    <xf numFmtId="185" fontId="46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shrinkToFit="1"/>
      <protection hidden="1"/>
    </xf>
    <xf numFmtId="0" fontId="0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50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shrinkToFit="1"/>
    </xf>
    <xf numFmtId="0" fontId="46" fillId="0" borderId="10" xfId="0" applyFont="1" applyFill="1" applyBorder="1" applyAlignment="1">
      <alignment horizontal="left" vertical="center"/>
    </xf>
    <xf numFmtId="2" fontId="46" fillId="0" borderId="10" xfId="0" applyNumberFormat="1" applyFont="1" applyFill="1" applyBorder="1" applyAlignment="1">
      <alignment horizontal="center" vertical="center" shrinkToFit="1"/>
    </xf>
    <xf numFmtId="1" fontId="46" fillId="0" borderId="10" xfId="0" applyNumberFormat="1" applyFont="1" applyFill="1" applyBorder="1" applyAlignment="1">
      <alignment horizontal="center" vertical="center" shrinkToFit="1"/>
    </xf>
    <xf numFmtId="184" fontId="49" fillId="0" borderId="10" xfId="0" applyNumberFormat="1" applyFont="1" applyFill="1" applyBorder="1" applyAlignment="1">
      <alignment horizontal="center" vertical="center" shrinkToFit="1"/>
    </xf>
    <xf numFmtId="185" fontId="51" fillId="0" borderId="10" xfId="0" applyNumberFormat="1" applyFont="1" applyFill="1" applyBorder="1" applyAlignment="1">
      <alignment horizontal="center" vertical="center" shrinkToFit="1"/>
    </xf>
    <xf numFmtId="0" fontId="52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right" vertical="center"/>
    </xf>
    <xf numFmtId="185" fontId="53" fillId="0" borderId="10" xfId="0" applyNumberFormat="1" applyFont="1" applyFill="1" applyBorder="1" applyAlignment="1" applyProtection="1">
      <alignment horizontal="center" vertical="center"/>
      <protection hidden="1"/>
    </xf>
    <xf numFmtId="185" fontId="53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6" fillId="0" borderId="0" xfId="0" applyFont="1" applyFill="1" applyBorder="1" applyAlignment="1" applyProtection="1">
      <alignment horizontal="left" vertical="center" shrinkToFit="1"/>
      <protection hidden="1"/>
    </xf>
    <xf numFmtId="0" fontId="46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 applyProtection="1">
      <alignment horizontal="center" vertical="center"/>
      <protection hidden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B12" sqref="B12"/>
    </sheetView>
  </sheetViews>
  <sheetFormatPr defaultColWidth="9.00390625" defaultRowHeight="14.25"/>
  <cols>
    <col min="1" max="1" width="9.50390625" style="3" customWidth="1"/>
    <col min="2" max="2" width="27.00390625" style="3" customWidth="1"/>
    <col min="3" max="3" width="9.00390625" style="3" customWidth="1"/>
    <col min="4" max="4" width="11.25390625" style="3" customWidth="1"/>
    <col min="5" max="5" width="10.625" style="3" customWidth="1"/>
    <col min="6" max="6" width="11.75390625" style="3" customWidth="1"/>
    <col min="7" max="7" width="9.00390625" style="3" customWidth="1"/>
    <col min="8" max="8" width="11.625" style="3" bestFit="1" customWidth="1"/>
    <col min="9" max="16384" width="9.00390625" style="3" customWidth="1"/>
  </cols>
  <sheetData>
    <row r="1" spans="1:6" ht="48" customHeight="1">
      <c r="A1" s="33" t="s">
        <v>0</v>
      </c>
      <c r="B1" s="33"/>
      <c r="C1" s="33"/>
      <c r="D1" s="33"/>
      <c r="E1" s="33"/>
      <c r="F1" s="33"/>
    </row>
    <row r="2" spans="1:5" ht="33" customHeight="1">
      <c r="A2" s="3" t="s">
        <v>18</v>
      </c>
      <c r="B2" s="34" t="s">
        <v>59</v>
      </c>
      <c r="C2" s="34"/>
      <c r="D2" s="34"/>
      <c r="E2" s="3" t="s">
        <v>5</v>
      </c>
    </row>
    <row r="3" spans="1:6" s="4" customFormat="1" ht="39" customHeight="1">
      <c r="A3" s="35" t="s">
        <v>32</v>
      </c>
      <c r="B3" s="35"/>
      <c r="C3" s="35"/>
      <c r="D3" s="35"/>
      <c r="E3" s="35"/>
      <c r="F3" s="35"/>
    </row>
    <row r="4" spans="1:6" ht="41.25" customHeight="1">
      <c r="A4" s="5" t="s">
        <v>22</v>
      </c>
      <c r="B4" s="5" t="s">
        <v>23</v>
      </c>
      <c r="C4" s="5" t="s">
        <v>1</v>
      </c>
      <c r="D4" s="5" t="s">
        <v>2</v>
      </c>
      <c r="E4" s="5" t="s">
        <v>3</v>
      </c>
      <c r="F4" s="5" t="s">
        <v>4</v>
      </c>
    </row>
    <row r="5" spans="1:6" ht="39.75" customHeight="1">
      <c r="A5" s="18" t="s">
        <v>24</v>
      </c>
      <c r="B5" s="19" t="s">
        <v>33</v>
      </c>
      <c r="C5" s="18" t="s">
        <v>25</v>
      </c>
      <c r="D5" s="18">
        <v>1</v>
      </c>
      <c r="E5" s="32"/>
      <c r="F5" s="6">
        <f>ROUND(D5*E5,0)</f>
        <v>0</v>
      </c>
    </row>
    <row r="6" spans="1:6" ht="39.75" customHeight="1">
      <c r="A6" s="18" t="s">
        <v>29</v>
      </c>
      <c r="B6" s="19" t="s">
        <v>34</v>
      </c>
      <c r="C6" s="18" t="s">
        <v>25</v>
      </c>
      <c r="D6" s="18">
        <v>1</v>
      </c>
      <c r="E6" s="32"/>
      <c r="F6" s="6">
        <f>ROUND(D6*E6,0)</f>
        <v>0</v>
      </c>
    </row>
    <row r="7" spans="1:6" ht="39.75" customHeight="1">
      <c r="A7" s="18" t="s">
        <v>35</v>
      </c>
      <c r="B7" s="19" t="s">
        <v>26</v>
      </c>
      <c r="C7" s="18" t="s">
        <v>25</v>
      </c>
      <c r="D7" s="18">
        <v>1</v>
      </c>
      <c r="E7" s="32"/>
      <c r="F7" s="6">
        <f>ROUND(D7*E7,0)</f>
        <v>0</v>
      </c>
    </row>
    <row r="8" spans="1:6" ht="39.75" customHeight="1">
      <c r="A8" s="18" t="s">
        <v>27</v>
      </c>
      <c r="B8" s="25" t="s">
        <v>28</v>
      </c>
      <c r="C8" s="18" t="s">
        <v>25</v>
      </c>
      <c r="D8" s="18">
        <v>1</v>
      </c>
      <c r="E8" s="32"/>
      <c r="F8" s="6">
        <f>ROUND(D8*E8,0)</f>
        <v>0</v>
      </c>
    </row>
    <row r="9" spans="1:14" ht="45.75" customHeight="1">
      <c r="A9" s="36" t="s">
        <v>21</v>
      </c>
      <c r="B9" s="36"/>
      <c r="C9" s="36"/>
      <c r="D9" s="37">
        <f>ROUND(SUM(F5:F8),0)</f>
        <v>0</v>
      </c>
      <c r="E9" s="37"/>
      <c r="F9" s="7" t="s">
        <v>19</v>
      </c>
      <c r="G9" s="8"/>
      <c r="H9" s="8"/>
      <c r="I9" s="8"/>
      <c r="J9" s="8"/>
      <c r="K9" s="8"/>
      <c r="L9" s="8"/>
      <c r="M9" s="8"/>
      <c r="N9" s="8"/>
    </row>
    <row r="10" ht="32.25" customHeight="1"/>
    <row r="11" ht="25.5" customHeight="1">
      <c r="A11" s="9"/>
    </row>
  </sheetData>
  <sheetProtection password="F48D" sheet="1"/>
  <protectedRanges>
    <protectedRange sqref="E5 E8 E7 E6" name="区域1"/>
  </protectedRanges>
  <mergeCells count="5">
    <mergeCell ref="A1:F1"/>
    <mergeCell ref="B2:D2"/>
    <mergeCell ref="A3:F3"/>
    <mergeCell ref="A9:C9"/>
    <mergeCell ref="D9:E9"/>
  </mergeCells>
  <printOptions horizontalCentered="1"/>
  <pageMargins left="0.7086614173228347" right="0.7086614173228347" top="0.7480314960629921" bottom="1.3385826771653544" header="0.31496062992125984" footer="3.503937007874015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E6" sqref="E6"/>
    </sheetView>
  </sheetViews>
  <sheetFormatPr defaultColWidth="9.00390625" defaultRowHeight="14.25"/>
  <cols>
    <col min="1" max="1" width="11.00390625" style="3" customWidth="1"/>
    <col min="2" max="2" width="25.75390625" style="14" customWidth="1"/>
    <col min="3" max="3" width="9.50390625" style="3" customWidth="1"/>
    <col min="4" max="4" width="11.625" style="15" bestFit="1" customWidth="1"/>
    <col min="5" max="5" width="10.25390625" style="16" customWidth="1"/>
    <col min="6" max="6" width="12.125" style="16" customWidth="1"/>
    <col min="7" max="16384" width="9.00390625" style="3" customWidth="1"/>
  </cols>
  <sheetData>
    <row r="1" spans="1:6" ht="42.75" customHeight="1">
      <c r="A1" s="33" t="s">
        <v>0</v>
      </c>
      <c r="B1" s="33"/>
      <c r="C1" s="33"/>
      <c r="D1" s="33"/>
      <c r="E1" s="33"/>
      <c r="F1" s="33"/>
    </row>
    <row r="2" spans="1:6" ht="42.75" customHeight="1">
      <c r="A2" s="10" t="s">
        <v>18</v>
      </c>
      <c r="B2" s="39" t="str">
        <f>'第100章'!B2</f>
        <v>平谷区早鲍路道路工程-环境保护与景观</v>
      </c>
      <c r="C2" s="39"/>
      <c r="D2" s="39"/>
      <c r="E2" s="40" t="s">
        <v>6</v>
      </c>
      <c r="F2" s="40"/>
    </row>
    <row r="3" spans="1:6" ht="38.25" customHeight="1">
      <c r="A3" s="35" t="s">
        <v>46</v>
      </c>
      <c r="B3" s="35"/>
      <c r="C3" s="35"/>
      <c r="D3" s="35"/>
      <c r="E3" s="35"/>
      <c r="F3" s="35"/>
    </row>
    <row r="4" spans="1:6" ht="38.25" customHeight="1">
      <c r="A4" s="5" t="s">
        <v>22</v>
      </c>
      <c r="B4" s="11" t="s">
        <v>23</v>
      </c>
      <c r="C4" s="5" t="s">
        <v>1</v>
      </c>
      <c r="D4" s="12" t="s">
        <v>2</v>
      </c>
      <c r="E4" s="27" t="s">
        <v>3</v>
      </c>
      <c r="F4" s="27" t="s">
        <v>4</v>
      </c>
    </row>
    <row r="5" spans="1:6" ht="38.25" customHeight="1">
      <c r="A5" s="26" t="s">
        <v>43</v>
      </c>
      <c r="B5" s="28" t="s">
        <v>44</v>
      </c>
      <c r="C5" s="26" t="s">
        <v>30</v>
      </c>
      <c r="D5" s="29" t="s">
        <v>30</v>
      </c>
      <c r="E5" s="31"/>
      <c r="F5" s="17"/>
    </row>
    <row r="6" spans="1:6" ht="38.25" customHeight="1">
      <c r="A6" s="26" t="s">
        <v>31</v>
      </c>
      <c r="B6" s="28" t="s">
        <v>54</v>
      </c>
      <c r="C6" s="26" t="s">
        <v>45</v>
      </c>
      <c r="D6" s="30">
        <v>2533</v>
      </c>
      <c r="E6" s="31"/>
      <c r="F6" s="6">
        <f>ROUND(D6*E6,0)</f>
        <v>0</v>
      </c>
    </row>
    <row r="7" spans="1:6" ht="38.25" customHeight="1">
      <c r="A7" s="26" t="s">
        <v>48</v>
      </c>
      <c r="B7" s="28" t="s">
        <v>55</v>
      </c>
      <c r="C7" s="26" t="s">
        <v>45</v>
      </c>
      <c r="D7" s="30">
        <v>2275</v>
      </c>
      <c r="E7" s="31"/>
      <c r="F7" s="6">
        <f>ROUND(D7*E7,0)</f>
        <v>0</v>
      </c>
    </row>
    <row r="8" spans="1:6" ht="38.25" customHeight="1">
      <c r="A8" s="26" t="s">
        <v>49</v>
      </c>
      <c r="B8" s="28" t="s">
        <v>50</v>
      </c>
      <c r="C8" s="26" t="s">
        <v>30</v>
      </c>
      <c r="D8" s="30" t="s">
        <v>30</v>
      </c>
      <c r="E8" s="31"/>
      <c r="F8" s="17"/>
    </row>
    <row r="9" spans="1:6" ht="38.25" customHeight="1">
      <c r="A9" s="26" t="s">
        <v>31</v>
      </c>
      <c r="B9" s="28" t="s">
        <v>51</v>
      </c>
      <c r="C9" s="26" t="s">
        <v>45</v>
      </c>
      <c r="D9" s="30">
        <v>1320</v>
      </c>
      <c r="E9" s="31"/>
      <c r="F9" s="6">
        <f>ROUND(D9*E9,0)</f>
        <v>0</v>
      </c>
    </row>
    <row r="10" spans="1:6" ht="38.25" customHeight="1">
      <c r="A10" s="26" t="s">
        <v>48</v>
      </c>
      <c r="B10" s="28" t="s">
        <v>52</v>
      </c>
      <c r="C10" s="26" t="s">
        <v>53</v>
      </c>
      <c r="D10" s="29">
        <v>30984</v>
      </c>
      <c r="E10" s="31"/>
      <c r="F10" s="6">
        <f>ROUND(D10*E10,0)</f>
        <v>0</v>
      </c>
    </row>
    <row r="11" spans="1:6" ht="38.25" customHeight="1">
      <c r="A11" s="26" t="s">
        <v>56</v>
      </c>
      <c r="B11" s="28" t="s">
        <v>57</v>
      </c>
      <c r="C11" s="26" t="s">
        <v>58</v>
      </c>
      <c r="D11" s="30">
        <v>1543</v>
      </c>
      <c r="E11" s="31"/>
      <c r="F11" s="6">
        <f>ROUND(D11*E11,0)</f>
        <v>0</v>
      </c>
    </row>
    <row r="12" spans="1:6" ht="41.25" customHeight="1">
      <c r="A12" s="36" t="s">
        <v>47</v>
      </c>
      <c r="B12" s="36"/>
      <c r="C12" s="36"/>
      <c r="D12" s="38">
        <f>ROUND(SUM(F6:F11),0)</f>
        <v>0</v>
      </c>
      <c r="E12" s="38"/>
      <c r="F12" s="13" t="s">
        <v>36</v>
      </c>
    </row>
  </sheetData>
  <sheetProtection password="F48D" sheet="1"/>
  <protectedRanges>
    <protectedRange sqref="E6 E7 E9 E10 E11" name="区域1"/>
  </protectedRanges>
  <mergeCells count="6">
    <mergeCell ref="A12:C12"/>
    <mergeCell ref="D12:E12"/>
    <mergeCell ref="A1:F1"/>
    <mergeCell ref="B2:D2"/>
    <mergeCell ref="E2:F2"/>
    <mergeCell ref="A3:F3"/>
  </mergeCells>
  <printOptions horizontalCentered="1"/>
  <pageMargins left="0.7480314960629921" right="0.7480314960629921" top="0.7874015748031497" bottom="1.062992125984252" header="0.5118110236220472" footer="3.1496062992125986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D16" sqref="D16"/>
    </sheetView>
  </sheetViews>
  <sheetFormatPr defaultColWidth="9.00390625" defaultRowHeight="14.25"/>
  <cols>
    <col min="1" max="1" width="8.00390625" style="1" customWidth="1"/>
    <col min="2" max="2" width="10.125" style="1" customWidth="1"/>
    <col min="3" max="3" width="43.50390625" style="1" customWidth="1"/>
    <col min="4" max="4" width="19.50390625" style="1" customWidth="1"/>
    <col min="5" max="16384" width="9.00390625" style="1" customWidth="1"/>
  </cols>
  <sheetData>
    <row r="1" spans="1:4" ht="33" customHeight="1">
      <c r="A1" s="44" t="s">
        <v>7</v>
      </c>
      <c r="B1" s="44"/>
      <c r="C1" s="44"/>
      <c r="D1" s="44"/>
    </row>
    <row r="2" spans="1:4" ht="39" customHeight="1">
      <c r="A2" s="41" t="str">
        <f>"工程名称："&amp;'第100章'!B2</f>
        <v>工程名称：平谷区早鲍路道路工程-环境保护与景观</v>
      </c>
      <c r="B2" s="41"/>
      <c r="C2" s="41"/>
      <c r="D2" s="41"/>
    </row>
    <row r="3" spans="1:4" ht="39" customHeight="1">
      <c r="A3" s="20" t="s">
        <v>8</v>
      </c>
      <c r="B3" s="20" t="s">
        <v>9</v>
      </c>
      <c r="C3" s="20" t="s">
        <v>10</v>
      </c>
      <c r="D3" s="21" t="s">
        <v>20</v>
      </c>
    </row>
    <row r="4" spans="1:4" s="2" customFormat="1" ht="33" customHeight="1">
      <c r="A4" s="22">
        <v>1</v>
      </c>
      <c r="B4" s="22">
        <v>100</v>
      </c>
      <c r="C4" s="22" t="s">
        <v>11</v>
      </c>
      <c r="D4" s="46">
        <f>'第100章'!D9</f>
        <v>0</v>
      </c>
    </row>
    <row r="5" spans="1:4" s="2" customFormat="1" ht="33" customHeight="1">
      <c r="A5" s="22">
        <v>2</v>
      </c>
      <c r="B5" s="22">
        <v>200</v>
      </c>
      <c r="C5" s="22" t="s">
        <v>12</v>
      </c>
      <c r="D5" s="22"/>
    </row>
    <row r="6" spans="1:4" s="2" customFormat="1" ht="33" customHeight="1">
      <c r="A6" s="22">
        <v>3</v>
      </c>
      <c r="B6" s="22">
        <v>300</v>
      </c>
      <c r="C6" s="22" t="s">
        <v>13</v>
      </c>
      <c r="D6" s="22"/>
    </row>
    <row r="7" spans="1:4" s="2" customFormat="1" ht="33" customHeight="1">
      <c r="A7" s="22">
        <v>4</v>
      </c>
      <c r="B7" s="22">
        <v>400</v>
      </c>
      <c r="C7" s="22" t="s">
        <v>14</v>
      </c>
      <c r="D7" s="22"/>
    </row>
    <row r="8" spans="1:4" s="2" customFormat="1" ht="33" customHeight="1">
      <c r="A8" s="22">
        <v>5</v>
      </c>
      <c r="B8" s="22">
        <v>500</v>
      </c>
      <c r="C8" s="22" t="s">
        <v>15</v>
      </c>
      <c r="D8" s="22"/>
    </row>
    <row r="9" spans="1:4" s="2" customFormat="1" ht="33" customHeight="1">
      <c r="A9" s="22">
        <v>6</v>
      </c>
      <c r="B9" s="22">
        <v>600</v>
      </c>
      <c r="C9" s="22" t="s">
        <v>16</v>
      </c>
      <c r="D9" s="22"/>
    </row>
    <row r="10" spans="1:4" s="2" customFormat="1" ht="33" customHeight="1">
      <c r="A10" s="22">
        <v>7</v>
      </c>
      <c r="B10" s="22">
        <v>700</v>
      </c>
      <c r="C10" s="22" t="s">
        <v>17</v>
      </c>
      <c r="D10" s="46">
        <f>'第700章'!D12</f>
        <v>0</v>
      </c>
    </row>
    <row r="11" spans="1:4" s="2" customFormat="1" ht="33" customHeight="1">
      <c r="A11" s="22">
        <v>8</v>
      </c>
      <c r="B11" s="43" t="s">
        <v>37</v>
      </c>
      <c r="C11" s="43"/>
      <c r="D11" s="23">
        <f>SUM(D4:D10)</f>
        <v>0</v>
      </c>
    </row>
    <row r="12" spans="1:4" s="2" customFormat="1" ht="33" customHeight="1">
      <c r="A12" s="22">
        <v>9</v>
      </c>
      <c r="B12" s="43" t="s">
        <v>38</v>
      </c>
      <c r="C12" s="43"/>
      <c r="D12" s="23"/>
    </row>
    <row r="13" spans="1:4" s="2" customFormat="1" ht="33" customHeight="1">
      <c r="A13" s="22">
        <v>10</v>
      </c>
      <c r="B13" s="43" t="s">
        <v>39</v>
      </c>
      <c r="C13" s="43"/>
      <c r="D13" s="24">
        <f>ROUND(4261338*1.5%,0)</f>
        <v>63920</v>
      </c>
    </row>
    <row r="14" spans="1:4" s="2" customFormat="1" ht="33" customHeight="1">
      <c r="A14" s="22">
        <v>11</v>
      </c>
      <c r="B14" s="45" t="s">
        <v>40</v>
      </c>
      <c r="C14" s="45"/>
      <c r="D14" s="24">
        <f>ROUND(D11-D12-D13,0)</f>
        <v>-63920</v>
      </c>
    </row>
    <row r="15" spans="1:4" s="2" customFormat="1" ht="33" customHeight="1">
      <c r="A15" s="22">
        <v>12</v>
      </c>
      <c r="B15" s="43" t="s">
        <v>41</v>
      </c>
      <c r="C15" s="43"/>
      <c r="D15" s="23">
        <f>ROUND(D14*5%,0)</f>
        <v>-3196</v>
      </c>
    </row>
    <row r="16" spans="1:4" s="2" customFormat="1" ht="33" customHeight="1">
      <c r="A16" s="22">
        <v>13</v>
      </c>
      <c r="B16" s="43" t="s">
        <v>42</v>
      </c>
      <c r="C16" s="43"/>
      <c r="D16" s="23">
        <f>D11+D15</f>
        <v>-3196</v>
      </c>
    </row>
    <row r="17" spans="1:4" ht="30" customHeight="1">
      <c r="A17" s="41"/>
      <c r="B17" s="42"/>
      <c r="C17" s="42"/>
      <c r="D17" s="42"/>
    </row>
  </sheetData>
  <sheetProtection password="F48D" sheet="1"/>
  <mergeCells count="9">
    <mergeCell ref="A17:D17"/>
    <mergeCell ref="B13:C13"/>
    <mergeCell ref="A2:D2"/>
    <mergeCell ref="A1:D1"/>
    <mergeCell ref="B11:C11"/>
    <mergeCell ref="B12:C12"/>
    <mergeCell ref="B16:C16"/>
    <mergeCell ref="B14:C14"/>
    <mergeCell ref="B15:C15"/>
  </mergeCells>
  <printOptions horizontalCentered="1"/>
  <pageMargins left="0.7" right="0.7" top="0.75" bottom="1.9583333333333333" header="0.3" footer="1.7083333333333333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kst-y</cp:lastModifiedBy>
  <cp:lastPrinted>2015-04-08T01:28:26Z</cp:lastPrinted>
  <dcterms:created xsi:type="dcterms:W3CDTF">2008-04-07T07:00:19Z</dcterms:created>
  <dcterms:modified xsi:type="dcterms:W3CDTF">2016-11-02T02:16:34Z</dcterms:modified>
  <cp:category/>
  <cp:version/>
  <cp:contentType/>
  <cp:contentStatus/>
</cp:coreProperties>
</file>