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1"/>
  </bookViews>
  <sheets>
    <sheet name="第100章" sheetId="1" r:id="rId1"/>
    <sheet name="第700章" sheetId="2" r:id="rId2"/>
    <sheet name="汇总表" sheetId="3" r:id="rId3"/>
  </sheets>
  <definedNames>
    <definedName name="_xlnm.Print_Area" localSheetId="2">'汇总表'!$A$1:$D$16</definedName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<sst xmlns="http://schemas.openxmlformats.org/spreadsheetml/2006/main" count="112" uniqueCount="79">
  <si>
    <t>工程量清单</t>
  </si>
  <si>
    <t>单位</t>
  </si>
  <si>
    <t>数量</t>
  </si>
  <si>
    <t>单价</t>
  </si>
  <si>
    <t>合价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</si>
  <si>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</si>
  <si>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</si>
  <si>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</si>
  <si>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</si>
  <si>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</si>
  <si>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</si>
  <si>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</si>
  <si>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</si>
  <si>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</si>
  <si>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</si>
  <si>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</si>
  <si>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</si>
  <si>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</si>
  <si>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</si>
  <si>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</si>
  <si>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</si>
  <si>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</si>
  <si>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</si>
  <si>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</si>
  <si>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</si>
  <si>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</si>
  <si>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</si>
  <si>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</si>
  <si>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</si>
  <si>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</si>
  <si>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</si>
  <si>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103-1</t>
  </si>
  <si>
    <t>清单     第100章   总则</t>
  </si>
  <si>
    <t>竣工文件</t>
  </si>
  <si>
    <t>施工环保费</t>
  </si>
  <si>
    <t>102-3</t>
  </si>
  <si>
    <t>-b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</si>
  <si>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</si>
  <si>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</si>
  <si>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</si>
  <si>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</si>
  <si>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</si>
  <si>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</si>
  <si>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-c</t>
  </si>
  <si>
    <t>按上项（11）金额的3%作为不可预见因素的暂定金额</t>
  </si>
  <si>
    <t>临时道路、交通导改及设施保护</t>
  </si>
  <si>
    <t>-d</t>
  </si>
  <si>
    <t>工程名称：</t>
  </si>
  <si>
    <t>货币单位：人民币元</t>
  </si>
  <si>
    <t>清单  第700章 合计   人民币</t>
  </si>
  <si>
    <t>清单     第700章  绿化及环境保护</t>
  </si>
  <si>
    <t>702-3</t>
  </si>
  <si>
    <t>破除绿化带</t>
  </si>
  <si>
    <t>704-1</t>
  </si>
  <si>
    <t>人工种植乔木</t>
  </si>
  <si>
    <t>白蜡（胸径20cm，全冠土球苗木）</t>
  </si>
  <si>
    <t>棵</t>
  </si>
  <si>
    <t>704-2</t>
  </si>
  <si>
    <t>人工种植灌木</t>
  </si>
  <si>
    <t>新建紫叶小檗</t>
  </si>
  <si>
    <t>704-4</t>
  </si>
  <si>
    <t>人工种植地被</t>
  </si>
  <si>
    <t>丹麦草</t>
  </si>
  <si>
    <t>工程名称：大兴区芦求路等6项平交路口交通综合治理工程-绿化工程</t>
  </si>
  <si>
    <t>大叶黄杨篱（高0.7m，多个分枝，25株/平米）</t>
  </si>
  <si>
    <t>金叶女贞（高0.5m，多个分枝，25株/平米）</t>
  </si>
  <si>
    <t>新建金焰绣线菊</t>
  </si>
  <si>
    <t>-e</t>
  </si>
  <si>
    <t>新建沙地柏</t>
  </si>
  <si>
    <t>萱草</t>
  </si>
  <si>
    <t>大兴区芦求路等6项平交路口交通综合治理工程-绿化工程</t>
  </si>
  <si>
    <t>法桐（胸径20cm，全冠土球苗木）</t>
  </si>
  <si>
    <r>
      <t>法桐（胸径1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cm，全冠土球苗木）</t>
    </r>
  </si>
  <si>
    <r>
      <t>7</t>
    </r>
    <r>
      <rPr>
        <sz val="11"/>
        <color indexed="8"/>
        <rFont val="宋体"/>
        <family val="0"/>
      </rPr>
      <t>04-5</t>
    </r>
  </si>
  <si>
    <t>移栽乔木</t>
  </si>
  <si>
    <t>移栽法桐</t>
  </si>
  <si>
    <t>移栽白蜡</t>
  </si>
  <si>
    <t>移栽松树</t>
  </si>
  <si>
    <r>
      <t xml:space="preserve">金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额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</si>
</sst>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#0"/>
  </numFmts>
  <fonts count="55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8"/>
      <name val="Cambria"/>
      <family val="0"/>
    </font>
    <font>
      <b/>
      <sz val="16"/>
      <name val="Calibri"/>
      <family val="0"/>
    </font>
    <font>
      <b/>
      <u val="single"/>
      <sz val="1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5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2" fillId="0" borderId="10" xfId="44" applyFont="1" applyFill="1" applyBorder="1" applyAlignment="1" applyProtection="1">
      <alignment horizontal="center" vertical="center" wrapText="1"/>
      <protection/>
    </xf>
    <xf numFmtId="0" fontId="52" fillId="0" borderId="10" xfId="44" applyFont="1" applyFill="1" applyBorder="1" applyAlignment="1" applyProtection="1">
      <alignment horizontal="left" vertical="center" wrapText="1"/>
      <protection/>
    </xf>
    <xf numFmtId="193" fontId="52" fillId="0" borderId="10" xfId="44" applyNumberFormat="1" applyFont="1" applyFill="1" applyBorder="1" applyAlignment="1" applyProtection="1">
      <alignment horizontal="center" vertical="center" wrapText="1"/>
      <protection/>
    </xf>
    <xf numFmtId="206" fontId="52" fillId="0" borderId="10" xfId="44" applyNumberFormat="1" applyFont="1" applyFill="1" applyBorder="1" applyAlignment="1" applyProtection="1">
      <alignment horizontal="center" vertical="center" wrapText="1"/>
      <protection/>
    </xf>
    <xf numFmtId="192" fontId="52" fillId="0" borderId="10" xfId="44" applyNumberFormat="1" applyFont="1" applyFill="1" applyBorder="1" applyAlignment="1" applyProtection="1">
      <alignment horizontal="center" vertical="center" wrapText="1"/>
      <protection/>
    </xf>
    <xf numFmtId="185" fontId="51" fillId="0" borderId="12" xfId="56" applyNumberFormat="1" applyFont="1" applyFill="1" applyBorder="1" applyAlignment="1" applyProtection="1">
      <alignment horizontal="center" vertical="center" wrapText="1"/>
      <protection/>
    </xf>
    <xf numFmtId="185" fontId="6" fillId="0" borderId="10" xfId="0" applyNumberFormat="1" applyFont="1" applyFill="1" applyBorder="1" applyAlignment="1">
      <alignment horizontal="center" vertical="center" shrinkToFit="1"/>
    </xf>
    <xf numFmtId="185" fontId="6" fillId="0" borderId="10" xfId="0" applyNumberFormat="1" applyFont="1" applyFill="1" applyBorder="1" applyAlignment="1" applyProtection="1">
      <alignment horizontal="center" vertical="center" shrinkToFit="1"/>
      <protection hidden="1"/>
    </xf>
    <xf numFmtId="185" fontId="7" fillId="0" borderId="10" xfId="0" applyNumberFormat="1" applyFont="1" applyFill="1" applyBorder="1" applyAlignment="1" applyProtection="1">
      <alignment horizontal="center" vertical="center" shrinkToFit="1"/>
      <protection hidden="1"/>
    </xf>
    <xf numFmtId="184" fontId="52" fillId="0" borderId="10" xfId="44" applyNumberFormat="1" applyFont="1" applyFill="1" applyBorder="1" applyAlignment="1" applyProtection="1">
      <alignment horizontal="center" vertical="center" shrinkToFit="1"/>
      <protection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right" vertical="center"/>
    </xf>
    <xf numFmtId="185" fontId="5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13" xfId="0" applyFont="1" applyFill="1" applyBorder="1" applyAlignment="1">
      <alignment horizontal="right" vertical="center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right" vertical="center"/>
    </xf>
    <xf numFmtId="0" fontId="50" fillId="0" borderId="13" xfId="0" applyFont="1" applyFill="1" applyBorder="1" applyAlignment="1" applyProtection="1">
      <alignment horizontal="left" vertical="center" wrapText="1"/>
      <protection hidden="1"/>
    </xf>
    <xf numFmtId="0" fontId="50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7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3" xfId="59"/>
    <cellStyle name="常规 4" xfId="60"/>
    <cellStyle name="常规 5" xfId="61"/>
    <cellStyle name="常规 6" xfId="62"/>
    <cellStyle name="常规 7" xfId="63"/>
    <cellStyle name="常规 8" xfId="64"/>
    <cellStyle name="常规 9" xfId="65"/>
    <cellStyle name="Hyperlink" xfId="66"/>
    <cellStyle name="好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适中" xfId="78"/>
    <cellStyle name="输出" xfId="79"/>
    <cellStyle name="输入" xfId="80"/>
    <cellStyle name="Followed Hyperlink" xfId="81"/>
    <cellStyle name="着色 1" xfId="82"/>
    <cellStyle name="着色 2" xfId="83"/>
    <cellStyle name="着色 3" xfId="84"/>
    <cellStyle name="着色 4" xfId="85"/>
    <cellStyle name="着色 5" xfId="86"/>
    <cellStyle name="着色 6" xfId="87"/>
    <cellStyle name="注释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D10" sqref="D10:E10"/>
    </sheetView>
  </sheetViews>
  <sheetFormatPr defaultColWidth="9.00390625" defaultRowHeight="14.25"/>
  <cols>
    <col min="1" max="1" width="9.50390625" style="2" customWidth="1"/>
    <col min="2" max="2" width="27.875" style="2" customWidth="1"/>
    <col min="3" max="3" width="9.00390625" style="2" customWidth="1"/>
    <col min="4" max="4" width="11.25390625" style="2" customWidth="1"/>
    <col min="5" max="5" width="10.625" style="2" customWidth="1"/>
    <col min="6" max="6" width="11.75390625" style="2" customWidth="1"/>
    <col min="7" max="7" width="9.00390625" style="2" customWidth="1"/>
    <col min="8" max="8" width="11.625" style="2" bestFit="1" customWidth="1"/>
    <col min="9" max="16384" width="9.00390625" style="2" customWidth="1"/>
  </cols>
  <sheetData>
    <row r="1" spans="1:6" ht="34.5" customHeight="1">
      <c r="A1" s="37" t="s">
        <v>0</v>
      </c>
      <c r="B1" s="37"/>
      <c r="C1" s="37"/>
      <c r="D1" s="37"/>
      <c r="E1" s="37"/>
      <c r="F1" s="37"/>
    </row>
    <row r="2" spans="1:6" s="23" customFormat="1" ht="34.5" customHeight="1">
      <c r="A2" s="23" t="s">
        <v>47</v>
      </c>
      <c r="B2" s="38" t="s">
        <v>70</v>
      </c>
      <c r="C2" s="38"/>
      <c r="D2" s="38"/>
      <c r="E2" s="42" t="s">
        <v>48</v>
      </c>
      <c r="F2" s="42"/>
    </row>
    <row r="3" spans="1:6" s="3" customFormat="1" ht="34.5" customHeight="1">
      <c r="A3" s="39" t="s">
        <v>32</v>
      </c>
      <c r="B3" s="39"/>
      <c r="C3" s="39"/>
      <c r="D3" s="39"/>
      <c r="E3" s="39"/>
      <c r="F3" s="39"/>
    </row>
    <row r="4" spans="1:6" s="9" customFormat="1" ht="34.5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9" customFormat="1" ht="34.5" customHeight="1">
      <c r="A5" s="10" t="s">
        <v>22</v>
      </c>
      <c r="B5" s="11" t="s">
        <v>33</v>
      </c>
      <c r="C5" s="10" t="s">
        <v>23</v>
      </c>
      <c r="D5" s="10">
        <v>1</v>
      </c>
      <c r="E5" s="32"/>
      <c r="F5" s="12">
        <f>ROUND(D5*E5,0)</f>
        <v>0</v>
      </c>
    </row>
    <row r="6" spans="1:6" s="9" customFormat="1" ht="34.5" customHeight="1">
      <c r="A6" s="10" t="s">
        <v>27</v>
      </c>
      <c r="B6" s="11" t="s">
        <v>34</v>
      </c>
      <c r="C6" s="10" t="s">
        <v>23</v>
      </c>
      <c r="D6" s="10">
        <v>1</v>
      </c>
      <c r="E6" s="32"/>
      <c r="F6" s="12">
        <f>ROUND(D6*E6,0)</f>
        <v>0</v>
      </c>
    </row>
    <row r="7" spans="1:6" s="9" customFormat="1" ht="34.5" customHeight="1">
      <c r="A7" s="10" t="s">
        <v>35</v>
      </c>
      <c r="B7" s="11" t="s">
        <v>24</v>
      </c>
      <c r="C7" s="10" t="s">
        <v>23</v>
      </c>
      <c r="D7" s="10">
        <v>1</v>
      </c>
      <c r="E7" s="32"/>
      <c r="F7" s="12">
        <f>ROUND(D7*E7,0)</f>
        <v>0</v>
      </c>
    </row>
    <row r="8" spans="1:6" s="9" customFormat="1" ht="34.5" customHeight="1">
      <c r="A8" s="10" t="s">
        <v>31</v>
      </c>
      <c r="B8" s="11" t="s">
        <v>45</v>
      </c>
      <c r="C8" s="10" t="s">
        <v>23</v>
      </c>
      <c r="D8" s="10">
        <v>1</v>
      </c>
      <c r="E8" s="32"/>
      <c r="F8" s="12">
        <f>ROUND(D8*E8,0)</f>
        <v>0</v>
      </c>
    </row>
    <row r="9" spans="1:6" s="9" customFormat="1" ht="34.5" customHeight="1">
      <c r="A9" s="10" t="s">
        <v>25</v>
      </c>
      <c r="B9" s="11" t="s">
        <v>26</v>
      </c>
      <c r="C9" s="10" t="s">
        <v>23</v>
      </c>
      <c r="D9" s="10">
        <v>1</v>
      </c>
      <c r="E9" s="32"/>
      <c r="F9" s="12">
        <f>ROUND(D9*E9,0)</f>
        <v>0</v>
      </c>
    </row>
    <row r="10" spans="1:14" s="18" customFormat="1" ht="34.5" customHeight="1">
      <c r="A10" s="40" t="s">
        <v>19</v>
      </c>
      <c r="B10" s="40"/>
      <c r="C10" s="40"/>
      <c r="D10" s="41">
        <f>ROUND(SUM(F5:F9),0)</f>
        <v>0</v>
      </c>
      <c r="E10" s="41"/>
      <c r="F10" s="19" t="s">
        <v>18</v>
      </c>
      <c r="G10" s="20"/>
      <c r="H10" s="20"/>
      <c r="I10" s="20"/>
      <c r="J10" s="20"/>
      <c r="K10" s="20"/>
      <c r="L10" s="20"/>
      <c r="M10" s="20"/>
      <c r="N10" s="20"/>
    </row>
    <row r="11" ht="32.25" customHeight="1"/>
    <row r="12" ht="25.5" customHeight="1">
      <c r="A12" s="4"/>
    </row>
  </sheetData>
  <sheetProtection password="8A3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 horizontalCentered="1"/>
  <pageMargins left="0.7086614173228347" right="0.7086614173228347" top="0.7480314960629921" bottom="1.3385826771653544" header="0.31496062992125984" footer="3.503937007874015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7">
      <selection activeCell="I22" sqref="I22"/>
    </sheetView>
  </sheetViews>
  <sheetFormatPr defaultColWidth="9.00390625" defaultRowHeight="14.25"/>
  <cols>
    <col min="1" max="1" width="9.125" style="2" customWidth="1"/>
    <col min="2" max="2" width="27.625" style="5" customWidth="1"/>
    <col min="3" max="3" width="8.625" style="2" customWidth="1"/>
    <col min="4" max="4" width="11.625" style="6" customWidth="1"/>
    <col min="5" max="6" width="11.625" style="7" customWidth="1"/>
    <col min="7" max="16384" width="9.00390625" style="2" customWidth="1"/>
  </cols>
  <sheetData>
    <row r="1" spans="1:6" ht="34.5" customHeight="1">
      <c r="A1" s="37" t="s">
        <v>0</v>
      </c>
      <c r="B1" s="37"/>
      <c r="C1" s="37"/>
      <c r="D1" s="37"/>
      <c r="E1" s="37"/>
      <c r="F1" s="37"/>
    </row>
    <row r="2" spans="1:6" s="23" customFormat="1" ht="34.5" customHeight="1">
      <c r="A2" s="24" t="s">
        <v>17</v>
      </c>
      <c r="B2" s="46" t="str">
        <f>'第100章'!B2</f>
        <v>大兴区芦求路等6项平交路口交通综合治理工程-绿化工程</v>
      </c>
      <c r="C2" s="46"/>
      <c r="D2" s="46"/>
      <c r="E2" s="47" t="s">
        <v>5</v>
      </c>
      <c r="F2" s="47"/>
    </row>
    <row r="3" spans="1:6" ht="34.5" customHeight="1">
      <c r="A3" s="39" t="s">
        <v>50</v>
      </c>
      <c r="B3" s="39"/>
      <c r="C3" s="39"/>
      <c r="D3" s="39"/>
      <c r="E3" s="39"/>
      <c r="F3" s="39"/>
    </row>
    <row r="4" spans="1:6" s="23" customFormat="1" ht="35.25" customHeight="1">
      <c r="A4" s="8" t="s">
        <v>20</v>
      </c>
      <c r="B4" s="8" t="s">
        <v>21</v>
      </c>
      <c r="C4" s="8" t="s">
        <v>1</v>
      </c>
      <c r="D4" s="13" t="s">
        <v>2</v>
      </c>
      <c r="E4" s="17" t="s">
        <v>3</v>
      </c>
      <c r="F4" s="17" t="s">
        <v>4</v>
      </c>
    </row>
    <row r="5" spans="1:6" s="23" customFormat="1" ht="35.25" customHeight="1">
      <c r="A5" s="27" t="s">
        <v>51</v>
      </c>
      <c r="B5" s="28" t="s">
        <v>52</v>
      </c>
      <c r="C5" s="27" t="s">
        <v>30</v>
      </c>
      <c r="D5" s="29">
        <v>3633</v>
      </c>
      <c r="E5" s="36"/>
      <c r="F5" s="12">
        <f aca="true" t="shared" si="0" ref="F5:F22">ROUND(D5*E5,0)</f>
        <v>0</v>
      </c>
    </row>
    <row r="6" spans="1:6" s="23" customFormat="1" ht="35.25" customHeight="1">
      <c r="A6" s="27" t="s">
        <v>53</v>
      </c>
      <c r="B6" s="28" t="s">
        <v>54</v>
      </c>
      <c r="C6" s="27" t="s">
        <v>28</v>
      </c>
      <c r="D6" s="30"/>
      <c r="E6" s="36"/>
      <c r="F6" s="12"/>
    </row>
    <row r="7" spans="1:6" s="23" customFormat="1" ht="35.25" customHeight="1">
      <c r="A7" s="27" t="s">
        <v>29</v>
      </c>
      <c r="B7" s="28" t="s">
        <v>55</v>
      </c>
      <c r="C7" s="27" t="s">
        <v>56</v>
      </c>
      <c r="D7" s="30">
        <v>22</v>
      </c>
      <c r="E7" s="36"/>
      <c r="F7" s="12">
        <f t="shared" si="0"/>
        <v>0</v>
      </c>
    </row>
    <row r="8" spans="1:6" s="23" customFormat="1" ht="35.25" customHeight="1">
      <c r="A8" s="27" t="s">
        <v>36</v>
      </c>
      <c r="B8" s="28" t="s">
        <v>71</v>
      </c>
      <c r="C8" s="27" t="s">
        <v>56</v>
      </c>
      <c r="D8" s="30">
        <v>50</v>
      </c>
      <c r="E8" s="36"/>
      <c r="F8" s="12">
        <f t="shared" si="0"/>
        <v>0</v>
      </c>
    </row>
    <row r="9" spans="1:6" s="23" customFormat="1" ht="35.25" customHeight="1">
      <c r="A9" s="27" t="s">
        <v>43</v>
      </c>
      <c r="B9" s="28" t="s">
        <v>72</v>
      </c>
      <c r="C9" s="27" t="s">
        <v>56</v>
      </c>
      <c r="D9" s="30">
        <v>50</v>
      </c>
      <c r="E9" s="36"/>
      <c r="F9" s="12">
        <f>ROUND(D9*E9,0)</f>
        <v>0</v>
      </c>
    </row>
    <row r="10" spans="1:6" s="23" customFormat="1" ht="35.25" customHeight="1">
      <c r="A10" s="27" t="s">
        <v>57</v>
      </c>
      <c r="B10" s="28" t="s">
        <v>58</v>
      </c>
      <c r="C10" s="27" t="s">
        <v>28</v>
      </c>
      <c r="D10" s="31"/>
      <c r="E10" s="36"/>
      <c r="F10" s="12"/>
    </row>
    <row r="11" spans="1:6" s="23" customFormat="1" ht="35.25" customHeight="1">
      <c r="A11" s="27" t="s">
        <v>29</v>
      </c>
      <c r="B11" s="28" t="s">
        <v>64</v>
      </c>
      <c r="C11" s="27" t="s">
        <v>30</v>
      </c>
      <c r="D11" s="29">
        <v>1620</v>
      </c>
      <c r="E11" s="36"/>
      <c r="F11" s="12">
        <f t="shared" si="0"/>
        <v>0</v>
      </c>
    </row>
    <row r="12" spans="1:6" s="23" customFormat="1" ht="35.25" customHeight="1">
      <c r="A12" s="27" t="s">
        <v>36</v>
      </c>
      <c r="B12" s="28" t="s">
        <v>65</v>
      </c>
      <c r="C12" s="27" t="s">
        <v>30</v>
      </c>
      <c r="D12" s="29">
        <v>1141</v>
      </c>
      <c r="E12" s="36"/>
      <c r="F12" s="12">
        <f t="shared" si="0"/>
        <v>0</v>
      </c>
    </row>
    <row r="13" spans="1:6" s="23" customFormat="1" ht="35.25" customHeight="1">
      <c r="A13" s="27" t="s">
        <v>43</v>
      </c>
      <c r="B13" s="28" t="s">
        <v>59</v>
      </c>
      <c r="C13" s="27" t="s">
        <v>30</v>
      </c>
      <c r="D13" s="29">
        <v>312</v>
      </c>
      <c r="E13" s="36"/>
      <c r="F13" s="12">
        <f t="shared" si="0"/>
        <v>0</v>
      </c>
    </row>
    <row r="14" spans="1:6" s="23" customFormat="1" ht="35.25" customHeight="1">
      <c r="A14" s="27" t="s">
        <v>46</v>
      </c>
      <c r="B14" s="28" t="s">
        <v>66</v>
      </c>
      <c r="C14" s="27" t="s">
        <v>30</v>
      </c>
      <c r="D14" s="29">
        <v>27</v>
      </c>
      <c r="E14" s="36"/>
      <c r="F14" s="12">
        <f t="shared" si="0"/>
        <v>0</v>
      </c>
    </row>
    <row r="15" spans="1:6" s="23" customFormat="1" ht="35.25" customHeight="1">
      <c r="A15" s="27" t="s">
        <v>67</v>
      </c>
      <c r="B15" s="28" t="s">
        <v>68</v>
      </c>
      <c r="C15" s="27" t="s">
        <v>30</v>
      </c>
      <c r="D15" s="29">
        <v>27</v>
      </c>
      <c r="E15" s="36"/>
      <c r="F15" s="12">
        <f t="shared" si="0"/>
        <v>0</v>
      </c>
    </row>
    <row r="16" spans="1:6" s="23" customFormat="1" ht="35.25" customHeight="1">
      <c r="A16" s="27" t="s">
        <v>60</v>
      </c>
      <c r="B16" s="28" t="s">
        <v>61</v>
      </c>
      <c r="C16" s="27" t="s">
        <v>28</v>
      </c>
      <c r="D16" s="31"/>
      <c r="E16" s="36"/>
      <c r="F16" s="12"/>
    </row>
    <row r="17" spans="1:6" s="23" customFormat="1" ht="35.25" customHeight="1">
      <c r="A17" s="27" t="s">
        <v>29</v>
      </c>
      <c r="B17" s="28" t="s">
        <v>62</v>
      </c>
      <c r="C17" s="27" t="s">
        <v>30</v>
      </c>
      <c r="D17" s="29">
        <v>261</v>
      </c>
      <c r="E17" s="36"/>
      <c r="F17" s="12">
        <f t="shared" si="0"/>
        <v>0</v>
      </c>
    </row>
    <row r="18" spans="1:6" s="23" customFormat="1" ht="35.25" customHeight="1">
      <c r="A18" s="27" t="s">
        <v>36</v>
      </c>
      <c r="B18" s="28" t="s">
        <v>69</v>
      </c>
      <c r="C18" s="27" t="s">
        <v>30</v>
      </c>
      <c r="D18" s="29">
        <v>2358</v>
      </c>
      <c r="E18" s="36"/>
      <c r="F18" s="12">
        <f t="shared" si="0"/>
        <v>0</v>
      </c>
    </row>
    <row r="19" spans="1:6" s="23" customFormat="1" ht="35.25" customHeight="1">
      <c r="A19" s="27" t="s">
        <v>73</v>
      </c>
      <c r="B19" s="28" t="s">
        <v>74</v>
      </c>
      <c r="C19" s="27"/>
      <c r="D19" s="29"/>
      <c r="E19" s="36"/>
      <c r="F19" s="12"/>
    </row>
    <row r="20" spans="1:6" s="23" customFormat="1" ht="35.25" customHeight="1">
      <c r="A20" s="27" t="s">
        <v>29</v>
      </c>
      <c r="B20" s="28" t="s">
        <v>75</v>
      </c>
      <c r="C20" s="27" t="s">
        <v>56</v>
      </c>
      <c r="D20" s="30">
        <v>142</v>
      </c>
      <c r="E20" s="36"/>
      <c r="F20" s="12">
        <f t="shared" si="0"/>
        <v>0</v>
      </c>
    </row>
    <row r="21" spans="1:6" s="23" customFormat="1" ht="35.25" customHeight="1">
      <c r="A21" s="27" t="s">
        <v>36</v>
      </c>
      <c r="B21" s="28" t="s">
        <v>76</v>
      </c>
      <c r="C21" s="27" t="s">
        <v>56</v>
      </c>
      <c r="D21" s="30">
        <v>3</v>
      </c>
      <c r="E21" s="36"/>
      <c r="F21" s="12">
        <f t="shared" si="0"/>
        <v>0</v>
      </c>
    </row>
    <row r="22" spans="1:6" s="23" customFormat="1" ht="35.25" customHeight="1">
      <c r="A22" s="27" t="s">
        <v>43</v>
      </c>
      <c r="B22" s="28" t="s">
        <v>77</v>
      </c>
      <c r="C22" s="27" t="s">
        <v>56</v>
      </c>
      <c r="D22" s="30">
        <v>30</v>
      </c>
      <c r="E22" s="36"/>
      <c r="F22" s="12">
        <f t="shared" si="0"/>
        <v>0</v>
      </c>
    </row>
    <row r="23" spans="1:6" s="18" customFormat="1" ht="33.75" customHeight="1">
      <c r="A23" s="43" t="s">
        <v>49</v>
      </c>
      <c r="B23" s="44"/>
      <c r="C23" s="45"/>
      <c r="D23" s="41">
        <f>ROUND(SUM(F5:F22),0)</f>
        <v>0</v>
      </c>
      <c r="E23" s="41"/>
      <c r="F23" s="17" t="s">
        <v>37</v>
      </c>
    </row>
  </sheetData>
  <sheetProtection password="8A39" sheet="1"/>
  <protectedRanges>
    <protectedRange sqref="E5 E7:E9 E11:E15 E17:E18 E20:E22" name="区域1"/>
  </protectedRanges>
  <mergeCells count="6">
    <mergeCell ref="A23:C23"/>
    <mergeCell ref="D23:E23"/>
    <mergeCell ref="A1:F1"/>
    <mergeCell ref="B2:D2"/>
    <mergeCell ref="E2:F2"/>
    <mergeCell ref="A3:F3"/>
  </mergeCells>
  <printOptions horizontalCentered="1"/>
  <pageMargins left="0.7480314960629921" right="0.7480314960629921" top="0.56" bottom="0.99" header="0.5118110236220472" footer="0.72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2" sqref="D12"/>
    </sheetView>
  </sheetViews>
  <sheetFormatPr defaultColWidth="9.00390625" defaultRowHeight="14.25"/>
  <cols>
    <col min="1" max="1" width="7.50390625" style="1" customWidth="1"/>
    <col min="2" max="2" width="11.125" style="1" customWidth="1"/>
    <col min="3" max="3" width="35.50390625" style="1" customWidth="1"/>
    <col min="4" max="4" width="24.50390625" style="1" customWidth="1"/>
    <col min="5" max="16384" width="9.00390625" style="1" customWidth="1"/>
  </cols>
  <sheetData>
    <row r="1" spans="1:4" ht="33" customHeight="1">
      <c r="A1" s="50" t="s">
        <v>6</v>
      </c>
      <c r="B1" s="50"/>
      <c r="C1" s="50"/>
      <c r="D1" s="50"/>
    </row>
    <row r="2" spans="1:4" s="25" customFormat="1" ht="26.25" customHeight="1">
      <c r="A2" s="48" t="s">
        <v>63</v>
      </c>
      <c r="B2" s="49"/>
      <c r="C2" s="49"/>
      <c r="D2" s="49"/>
    </row>
    <row r="3" spans="1:4" s="14" customFormat="1" ht="26.25" customHeight="1">
      <c r="A3" s="15" t="s">
        <v>7</v>
      </c>
      <c r="B3" s="15" t="s">
        <v>8</v>
      </c>
      <c r="C3" s="15" t="s">
        <v>9</v>
      </c>
      <c r="D3" s="26" t="s">
        <v>78</v>
      </c>
    </row>
    <row r="4" spans="1:4" s="14" customFormat="1" ht="24" customHeight="1">
      <c r="A4" s="16">
        <v>1</v>
      </c>
      <c r="B4" s="16">
        <v>100</v>
      </c>
      <c r="C4" s="16" t="s">
        <v>10</v>
      </c>
      <c r="D4" s="33">
        <f>'第100章'!D10</f>
        <v>0</v>
      </c>
    </row>
    <row r="5" spans="1:4" s="14" customFormat="1" ht="24" customHeight="1">
      <c r="A5" s="16">
        <v>2</v>
      </c>
      <c r="B5" s="16">
        <v>200</v>
      </c>
      <c r="C5" s="16" t="s">
        <v>11</v>
      </c>
      <c r="D5" s="33"/>
    </row>
    <row r="6" spans="1:4" s="14" customFormat="1" ht="24" customHeight="1">
      <c r="A6" s="16">
        <v>3</v>
      </c>
      <c r="B6" s="16">
        <v>300</v>
      </c>
      <c r="C6" s="16" t="s">
        <v>12</v>
      </c>
      <c r="D6" s="33"/>
    </row>
    <row r="7" spans="1:4" s="14" customFormat="1" ht="24" customHeight="1">
      <c r="A7" s="16">
        <v>4</v>
      </c>
      <c r="B7" s="16">
        <v>400</v>
      </c>
      <c r="C7" s="16" t="s">
        <v>13</v>
      </c>
      <c r="D7" s="33"/>
    </row>
    <row r="8" spans="1:4" s="14" customFormat="1" ht="24" customHeight="1">
      <c r="A8" s="16">
        <v>5</v>
      </c>
      <c r="B8" s="16">
        <v>500</v>
      </c>
      <c r="C8" s="16" t="s">
        <v>14</v>
      </c>
      <c r="D8" s="33"/>
    </row>
    <row r="9" spans="1:4" s="14" customFormat="1" ht="24" customHeight="1">
      <c r="A9" s="16">
        <v>6</v>
      </c>
      <c r="B9" s="16">
        <v>600</v>
      </c>
      <c r="C9" s="16" t="s">
        <v>15</v>
      </c>
      <c r="D9" s="33"/>
    </row>
    <row r="10" spans="1:4" s="14" customFormat="1" ht="24" customHeight="1">
      <c r="A10" s="16">
        <v>7</v>
      </c>
      <c r="B10" s="16">
        <v>700</v>
      </c>
      <c r="C10" s="16" t="s">
        <v>16</v>
      </c>
      <c r="D10" s="33">
        <f>'第700章'!D23</f>
        <v>0</v>
      </c>
    </row>
    <row r="11" spans="1:4" s="14" customFormat="1" ht="32.25" customHeight="1">
      <c r="A11" s="16">
        <v>8</v>
      </c>
      <c r="B11" s="53" t="s">
        <v>38</v>
      </c>
      <c r="C11" s="53"/>
      <c r="D11" s="34">
        <f>SUM(D4:D10)</f>
        <v>0</v>
      </c>
    </row>
    <row r="12" spans="1:4" s="14" customFormat="1" ht="33" customHeight="1">
      <c r="A12" s="16">
        <v>9</v>
      </c>
      <c r="B12" s="53" t="s">
        <v>39</v>
      </c>
      <c r="C12" s="53"/>
      <c r="D12" s="34"/>
    </row>
    <row r="13" spans="1:4" s="14" customFormat="1" ht="33" customHeight="1">
      <c r="A13" s="16">
        <v>10</v>
      </c>
      <c r="B13" s="53" t="s">
        <v>40</v>
      </c>
      <c r="C13" s="53"/>
      <c r="D13" s="34">
        <f>ROUND(3533493*0.015,0)</f>
        <v>53002</v>
      </c>
    </row>
    <row r="14" spans="1:4" s="14" customFormat="1" ht="48" customHeight="1">
      <c r="A14" s="16">
        <v>11</v>
      </c>
      <c r="B14" s="53" t="s">
        <v>41</v>
      </c>
      <c r="C14" s="53"/>
      <c r="D14" s="34">
        <f>ROUND(D11-D12-D13,0)</f>
        <v>-53002</v>
      </c>
    </row>
    <row r="15" spans="1:4" s="14" customFormat="1" ht="33" customHeight="1">
      <c r="A15" s="16">
        <v>12</v>
      </c>
      <c r="B15" s="53" t="s">
        <v>44</v>
      </c>
      <c r="C15" s="53"/>
      <c r="D15" s="34">
        <f>ROUND(D14*3%,0)</f>
        <v>-1590</v>
      </c>
    </row>
    <row r="16" spans="1:4" s="22" customFormat="1" ht="33" customHeight="1">
      <c r="A16" s="21">
        <v>13</v>
      </c>
      <c r="B16" s="54" t="s">
        <v>42</v>
      </c>
      <c r="C16" s="54"/>
      <c r="D16" s="35">
        <f>D11+D15</f>
        <v>-1590</v>
      </c>
    </row>
    <row r="17" spans="1:4" ht="30" customHeight="1">
      <c r="A17" s="51"/>
      <c r="B17" s="52"/>
      <c r="C17" s="52"/>
      <c r="D17" s="52"/>
    </row>
  </sheetData>
  <sheetProtection password="8A39" sheet="1"/>
  <mergeCells count="9">
    <mergeCell ref="A2:D2"/>
    <mergeCell ref="A1:D1"/>
    <mergeCell ref="A17:D17"/>
    <mergeCell ref="B13:C13"/>
    <mergeCell ref="B11:C11"/>
    <mergeCell ref="B12:C12"/>
    <mergeCell ref="B16:C16"/>
    <mergeCell ref="B14:C14"/>
    <mergeCell ref="B15:C15"/>
  </mergeCells>
  <printOptions horizontalCentered="1"/>
  <pageMargins left="0.35433070866141736" right="0.2755905511811024" top="0.5" bottom="0.81" header="0.31496062992125984" footer="0.5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2017-07-20T04:07:49Z</cp:lastPrinted>
  <dcterms:created xsi:type="dcterms:W3CDTF">2008-04-07T07:00:19Z</dcterms:created>
  <dcterms:modified xsi:type="dcterms:W3CDTF">2017-07-24T01:09:58Z</dcterms:modified>
  <cp:category/>
  <cp:version/>
  <cp:contentType/>
  <cp:contentStatus/>
</cp:coreProperties>
</file>