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2"/>
  </bookViews>
  <sheets>
    <sheet name="第100章" sheetId="1" r:id="rId1"/>
    <sheet name="第600章" sheetId="2" r:id="rId2"/>
    <sheet name="汇总表" sheetId="3" r:id="rId3"/>
  </sheets>
  <definedNames>
    <definedName name="_xlnm.Print_Area" localSheetId="2">'汇总表'!$A$1:$D$16</definedName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<sst xmlns="http://schemas.openxmlformats.org/spreadsheetml/2006/main" count="122" uniqueCount="88">
  <si>
    <t>工程量清单</t>
  </si>
  <si>
    <t>单位</t>
  </si>
  <si>
    <t>数量</t>
  </si>
  <si>
    <t>单价</t>
  </si>
  <si>
    <t>合价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</si>
  <si>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</si>
  <si>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</si>
  <si>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</si>
  <si>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</si>
  <si>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</si>
  <si>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</si>
  <si>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</si>
  <si>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</si>
  <si>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</si>
  <si>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</si>
  <si>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</si>
  <si>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</si>
  <si>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</si>
  <si>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</si>
  <si>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</si>
  <si>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</si>
  <si>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</si>
  <si>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</si>
  <si>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</si>
  <si>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</si>
  <si>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</si>
  <si>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</si>
  <si>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</si>
  <si>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</si>
  <si>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</si>
  <si>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</si>
  <si>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103-1</t>
  </si>
  <si>
    <t>清单     第100章   总则</t>
  </si>
  <si>
    <t>竣工文件</t>
  </si>
  <si>
    <t>施工环保费</t>
  </si>
  <si>
    <t>102-3</t>
  </si>
  <si>
    <t>-b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</si>
  <si>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</si>
  <si>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</si>
  <si>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</si>
  <si>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</si>
  <si>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</si>
  <si>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</si>
  <si>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-c</t>
  </si>
  <si>
    <t>m</t>
  </si>
  <si>
    <t>按上项（11）金额的3%作为不可预见因素的暂定金额</t>
  </si>
  <si>
    <t>临时道路、交通导改及设施保护</t>
  </si>
  <si>
    <t>-d</t>
  </si>
  <si>
    <t>工程名称：</t>
  </si>
  <si>
    <t>货币单位：人民币元</t>
  </si>
  <si>
    <t>个</t>
  </si>
  <si>
    <t>工程名称：大兴区芦求路等6项平交路口交通综合治理工程-交通工程</t>
  </si>
  <si>
    <t>清单     第600章  安全设施及预埋管线</t>
  </si>
  <si>
    <t>清单  第600章 合计   人民币</t>
  </si>
  <si>
    <t>602-4</t>
  </si>
  <si>
    <t>活动式护栏</t>
  </si>
  <si>
    <t>中央护栏</t>
  </si>
  <si>
    <t>机非护栏</t>
  </si>
  <si>
    <t>602-9</t>
  </si>
  <si>
    <t>改移混凝土护栏</t>
  </si>
  <si>
    <t>604-1</t>
  </si>
  <si>
    <t>单柱式交通标志</t>
  </si>
  <si>
    <t>双圆(2Φ800)</t>
  </si>
  <si>
    <t>套</t>
  </si>
  <si>
    <t>靠右行驶标志(Φ=800)</t>
  </si>
  <si>
    <t>靠右行驶标志(Φ=500)</t>
  </si>
  <si>
    <t>靠右行驶标志(800×800)</t>
  </si>
  <si>
    <t>604-5</t>
  </si>
  <si>
    <t>单悬臂式交通标志</t>
  </si>
  <si>
    <t>单悬臂 4m*2.4m</t>
  </si>
  <si>
    <t>604-12</t>
  </si>
  <si>
    <t>改移标志</t>
  </si>
  <si>
    <t>改移悬臂式标志</t>
  </si>
  <si>
    <t>改移单柱式标志</t>
  </si>
  <si>
    <t>604-13</t>
  </si>
  <si>
    <t>拆除标志</t>
  </si>
  <si>
    <t>拆除悬臂式标志</t>
  </si>
  <si>
    <t>604-14</t>
  </si>
  <si>
    <t>更换标志版面</t>
  </si>
  <si>
    <t>更换版面 4m*2.4m</t>
  </si>
  <si>
    <t>面</t>
  </si>
  <si>
    <t>604-15</t>
  </si>
  <si>
    <t>铝塑板反光膜（岛头）</t>
  </si>
  <si>
    <t>605-1</t>
  </si>
  <si>
    <t>路面标线</t>
  </si>
  <si>
    <t>热熔标线</t>
  </si>
  <si>
    <t>大兴区芦求路等6项平交路口交通综合治理工程-交通工程</t>
  </si>
  <si>
    <t>金 额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</si>
</sst>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  <numFmt numFmtId="206" formatCode="#0"/>
  </numFmts>
  <fonts count="5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b/>
      <u val="single"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0" fontId="49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5" fontId="51" fillId="0" borderId="10" xfId="0" applyNumberFormat="1" applyFont="1" applyFill="1" applyBorder="1" applyAlignment="1">
      <alignment horizontal="center" vertical="center" wrapText="1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1" fontId="50" fillId="0" borderId="10" xfId="0" applyNumberFormat="1" applyFont="1" applyFill="1" applyBorder="1" applyAlignment="1">
      <alignment horizontal="center" vertical="center" shrinkToFit="1"/>
    </xf>
    <xf numFmtId="2" fontId="50" fillId="0" borderId="10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0" xfId="40" applyFont="1" applyFill="1" applyBorder="1" applyAlignment="1" applyProtection="1">
      <alignment horizontal="center" vertical="center" wrapText="1"/>
      <protection/>
    </xf>
    <xf numFmtId="0" fontId="9" fillId="0" borderId="10" xfId="40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0" fillId="0" borderId="12" xfId="0" applyFont="1" applyFill="1" applyBorder="1" applyAlignment="1">
      <alignment horizontal="right" vertical="center"/>
    </xf>
    <xf numFmtId="0" fontId="50" fillId="0" borderId="12" xfId="0" applyFont="1" applyFill="1" applyBorder="1" applyAlignment="1" applyProtection="1">
      <alignment horizontal="left" vertical="center" wrapText="1"/>
      <protection hidden="1"/>
    </xf>
    <xf numFmtId="0" fontId="50" fillId="0" borderId="12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4" fontId="50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E7" sqref="E7"/>
    </sheetView>
  </sheetViews>
  <sheetFormatPr defaultColWidth="9.00390625" defaultRowHeight="14.25"/>
  <cols>
    <col min="1" max="1" width="9.50390625" style="2" customWidth="1"/>
    <col min="2" max="2" width="27.875" style="2" customWidth="1"/>
    <col min="3" max="3" width="9.00390625" style="2" customWidth="1"/>
    <col min="4" max="4" width="11.25390625" style="2" customWidth="1"/>
    <col min="5" max="5" width="10.625" style="2" customWidth="1"/>
    <col min="6" max="6" width="11.75390625" style="2" customWidth="1"/>
    <col min="7" max="7" width="9.00390625" style="2" customWidth="1"/>
    <col min="8" max="8" width="11.625" style="2" bestFit="1" customWidth="1"/>
    <col min="9" max="16384" width="9.00390625" style="2" customWidth="1"/>
  </cols>
  <sheetData>
    <row r="1" spans="1:6" ht="34.5" customHeight="1">
      <c r="A1" s="37" t="s">
        <v>0</v>
      </c>
      <c r="B1" s="37"/>
      <c r="C1" s="37"/>
      <c r="D1" s="37"/>
      <c r="E1" s="37"/>
      <c r="F1" s="37"/>
    </row>
    <row r="2" spans="1:6" s="27" customFormat="1" ht="34.5" customHeight="1">
      <c r="A2" s="27" t="s">
        <v>48</v>
      </c>
      <c r="B2" s="38" t="s">
        <v>86</v>
      </c>
      <c r="C2" s="38"/>
      <c r="D2" s="38"/>
      <c r="E2" s="42" t="s">
        <v>49</v>
      </c>
      <c r="F2" s="42"/>
    </row>
    <row r="3" spans="1:6" s="3" customFormat="1" ht="34.5" customHeight="1">
      <c r="A3" s="39" t="s">
        <v>32</v>
      </c>
      <c r="B3" s="39"/>
      <c r="C3" s="39"/>
      <c r="D3" s="39"/>
      <c r="E3" s="39"/>
      <c r="F3" s="39"/>
    </row>
    <row r="4" spans="1:6" s="9" customFormat="1" ht="34.5" customHeight="1">
      <c r="A4" s="8" t="s">
        <v>20</v>
      </c>
      <c r="B4" s="8" t="s">
        <v>21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s="9" customFormat="1" ht="34.5" customHeight="1">
      <c r="A5" s="10" t="s">
        <v>22</v>
      </c>
      <c r="B5" s="11" t="s">
        <v>33</v>
      </c>
      <c r="C5" s="10" t="s">
        <v>23</v>
      </c>
      <c r="D5" s="10">
        <v>1</v>
      </c>
      <c r="E5" s="12"/>
      <c r="F5" s="13">
        <f>ROUND(D5*E5,0)</f>
        <v>0</v>
      </c>
    </row>
    <row r="6" spans="1:6" s="9" customFormat="1" ht="34.5" customHeight="1">
      <c r="A6" s="10" t="s">
        <v>27</v>
      </c>
      <c r="B6" s="11" t="s">
        <v>34</v>
      </c>
      <c r="C6" s="10" t="s">
        <v>23</v>
      </c>
      <c r="D6" s="10">
        <v>1</v>
      </c>
      <c r="E6" s="12"/>
      <c r="F6" s="13">
        <f>ROUND(D6*E6,0)</f>
        <v>0</v>
      </c>
    </row>
    <row r="7" spans="1:6" s="9" customFormat="1" ht="34.5" customHeight="1">
      <c r="A7" s="10" t="s">
        <v>35</v>
      </c>
      <c r="B7" s="11" t="s">
        <v>24</v>
      </c>
      <c r="C7" s="10" t="s">
        <v>23</v>
      </c>
      <c r="D7" s="10">
        <v>1</v>
      </c>
      <c r="E7" s="12"/>
      <c r="F7" s="13">
        <f>ROUND(D7*E7,0)</f>
        <v>0</v>
      </c>
    </row>
    <row r="8" spans="1:6" s="9" customFormat="1" ht="34.5" customHeight="1">
      <c r="A8" s="10" t="s">
        <v>31</v>
      </c>
      <c r="B8" s="11" t="s">
        <v>46</v>
      </c>
      <c r="C8" s="10" t="s">
        <v>23</v>
      </c>
      <c r="D8" s="10">
        <v>1</v>
      </c>
      <c r="E8" s="12"/>
      <c r="F8" s="13">
        <f>ROUND(D8*E8,0)</f>
        <v>0</v>
      </c>
    </row>
    <row r="9" spans="1:6" s="9" customFormat="1" ht="34.5" customHeight="1">
      <c r="A9" s="10" t="s">
        <v>25</v>
      </c>
      <c r="B9" s="11" t="s">
        <v>26</v>
      </c>
      <c r="C9" s="10" t="s">
        <v>23</v>
      </c>
      <c r="D9" s="10">
        <v>1</v>
      </c>
      <c r="E9" s="12"/>
      <c r="F9" s="13">
        <f>ROUND(D9*E9,0)</f>
        <v>0</v>
      </c>
    </row>
    <row r="10" spans="1:14" s="21" customFormat="1" ht="34.5" customHeight="1">
      <c r="A10" s="40" t="s">
        <v>19</v>
      </c>
      <c r="B10" s="40"/>
      <c r="C10" s="40"/>
      <c r="D10" s="41">
        <f>ROUND(SUM(F5:F9),0)</f>
        <v>0</v>
      </c>
      <c r="E10" s="41"/>
      <c r="F10" s="22" t="s">
        <v>18</v>
      </c>
      <c r="G10" s="23"/>
      <c r="H10" s="23"/>
      <c r="I10" s="23"/>
      <c r="J10" s="23"/>
      <c r="K10" s="23"/>
      <c r="L10" s="23"/>
      <c r="M10" s="23"/>
      <c r="N10" s="23"/>
    </row>
    <row r="11" ht="32.25" customHeight="1"/>
    <row r="12" ht="25.5" customHeight="1">
      <c r="A12" s="4"/>
    </row>
  </sheetData>
  <sheetProtection password="8A39" sheet="1"/>
  <protectedRanges>
    <protectedRange sqref="E5:E9" name="区域1"/>
  </protectedRanges>
  <mergeCells count="6">
    <mergeCell ref="A1:F1"/>
    <mergeCell ref="B2:D2"/>
    <mergeCell ref="A3:F3"/>
    <mergeCell ref="A10:C10"/>
    <mergeCell ref="D10:E10"/>
    <mergeCell ref="E2:F2"/>
  </mergeCells>
  <printOptions horizontalCentered="1"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3">
      <selection activeCell="I24" sqref="I24"/>
    </sheetView>
  </sheetViews>
  <sheetFormatPr defaultColWidth="9.00390625" defaultRowHeight="14.25"/>
  <cols>
    <col min="1" max="1" width="9.125" style="2" customWidth="1"/>
    <col min="2" max="2" width="27.625" style="5" customWidth="1"/>
    <col min="3" max="3" width="8.625" style="2" customWidth="1"/>
    <col min="4" max="4" width="11.625" style="6" customWidth="1"/>
    <col min="5" max="6" width="11.625" style="7" customWidth="1"/>
    <col min="7" max="16384" width="9.00390625" style="2" customWidth="1"/>
  </cols>
  <sheetData>
    <row r="1" spans="1:6" ht="34.5" customHeight="1">
      <c r="A1" s="37" t="s">
        <v>0</v>
      </c>
      <c r="B1" s="37"/>
      <c r="C1" s="37"/>
      <c r="D1" s="37"/>
      <c r="E1" s="37"/>
      <c r="F1" s="37"/>
    </row>
    <row r="2" spans="1:6" s="27" customFormat="1" ht="34.5" customHeight="1">
      <c r="A2" s="28" t="s">
        <v>17</v>
      </c>
      <c r="B2" s="43" t="str">
        <f>'第100章'!B2</f>
        <v>大兴区芦求路等6项平交路口交通综合治理工程-交通工程</v>
      </c>
      <c r="C2" s="43"/>
      <c r="D2" s="43"/>
      <c r="E2" s="44" t="s">
        <v>5</v>
      </c>
      <c r="F2" s="44"/>
    </row>
    <row r="3" spans="1:6" ht="34.5" customHeight="1">
      <c r="A3" s="39" t="s">
        <v>52</v>
      </c>
      <c r="B3" s="39"/>
      <c r="C3" s="39"/>
      <c r="D3" s="39"/>
      <c r="E3" s="39"/>
      <c r="F3" s="39"/>
    </row>
    <row r="4" spans="1:6" s="27" customFormat="1" ht="35.25" customHeight="1">
      <c r="A4" s="8" t="s">
        <v>20</v>
      </c>
      <c r="B4" s="8" t="s">
        <v>21</v>
      </c>
      <c r="C4" s="8" t="s">
        <v>1</v>
      </c>
      <c r="D4" s="14" t="s">
        <v>2</v>
      </c>
      <c r="E4" s="20" t="s">
        <v>3</v>
      </c>
      <c r="F4" s="20" t="s">
        <v>4</v>
      </c>
    </row>
    <row r="5" spans="1:6" s="27" customFormat="1" ht="35.25" customHeight="1">
      <c r="A5" s="35" t="s">
        <v>54</v>
      </c>
      <c r="B5" s="36" t="s">
        <v>55</v>
      </c>
      <c r="C5" s="35" t="s">
        <v>28</v>
      </c>
      <c r="D5" s="30"/>
      <c r="E5" s="31"/>
      <c r="F5" s="13"/>
    </row>
    <row r="6" spans="1:6" s="27" customFormat="1" ht="35.25" customHeight="1">
      <c r="A6" s="35" t="s">
        <v>29</v>
      </c>
      <c r="B6" s="36" t="s">
        <v>56</v>
      </c>
      <c r="C6" s="35" t="s">
        <v>44</v>
      </c>
      <c r="D6" s="33">
        <v>367</v>
      </c>
      <c r="E6" s="51"/>
      <c r="F6" s="13">
        <f aca="true" t="shared" si="0" ref="F6:F25">ROUND(D6*E6,0)</f>
        <v>0</v>
      </c>
    </row>
    <row r="7" spans="1:6" s="27" customFormat="1" ht="35.25" customHeight="1">
      <c r="A7" s="35" t="s">
        <v>36</v>
      </c>
      <c r="B7" s="36" t="s">
        <v>57</v>
      </c>
      <c r="C7" s="35" t="s">
        <v>44</v>
      </c>
      <c r="D7" s="33">
        <v>750</v>
      </c>
      <c r="E7" s="51"/>
      <c r="F7" s="13">
        <f t="shared" si="0"/>
        <v>0</v>
      </c>
    </row>
    <row r="8" spans="1:6" s="27" customFormat="1" ht="35.25" customHeight="1">
      <c r="A8" s="35" t="s">
        <v>58</v>
      </c>
      <c r="B8" s="36" t="s">
        <v>59</v>
      </c>
      <c r="C8" s="35" t="s">
        <v>50</v>
      </c>
      <c r="D8" s="30">
        <v>319</v>
      </c>
      <c r="E8" s="51"/>
      <c r="F8" s="13">
        <f t="shared" si="0"/>
        <v>0</v>
      </c>
    </row>
    <row r="9" spans="1:6" s="27" customFormat="1" ht="35.25" customHeight="1">
      <c r="A9" s="35" t="s">
        <v>60</v>
      </c>
      <c r="B9" s="36" t="s">
        <v>61</v>
      </c>
      <c r="C9" s="35" t="s">
        <v>28</v>
      </c>
      <c r="D9" s="30"/>
      <c r="E9" s="51"/>
      <c r="F9" s="13"/>
    </row>
    <row r="10" spans="1:6" s="27" customFormat="1" ht="35.25" customHeight="1">
      <c r="A10" s="35" t="s">
        <v>29</v>
      </c>
      <c r="B10" s="36" t="s">
        <v>62</v>
      </c>
      <c r="C10" s="35" t="s">
        <v>63</v>
      </c>
      <c r="D10" s="30">
        <v>8</v>
      </c>
      <c r="E10" s="51"/>
      <c r="F10" s="13">
        <f t="shared" si="0"/>
        <v>0</v>
      </c>
    </row>
    <row r="11" spans="1:6" s="27" customFormat="1" ht="35.25" customHeight="1">
      <c r="A11" s="35" t="s">
        <v>36</v>
      </c>
      <c r="B11" s="36" t="s">
        <v>64</v>
      </c>
      <c r="C11" s="35" t="s">
        <v>63</v>
      </c>
      <c r="D11" s="30">
        <v>1</v>
      </c>
      <c r="E11" s="51"/>
      <c r="F11" s="13">
        <f t="shared" si="0"/>
        <v>0</v>
      </c>
    </row>
    <row r="12" spans="1:6" s="27" customFormat="1" ht="35.25" customHeight="1">
      <c r="A12" s="35" t="s">
        <v>43</v>
      </c>
      <c r="B12" s="36" t="s">
        <v>65</v>
      </c>
      <c r="C12" s="35" t="s">
        <v>63</v>
      </c>
      <c r="D12" s="30">
        <v>18</v>
      </c>
      <c r="E12" s="51"/>
      <c r="F12" s="13">
        <f t="shared" si="0"/>
        <v>0</v>
      </c>
    </row>
    <row r="13" spans="1:6" s="27" customFormat="1" ht="35.25" customHeight="1">
      <c r="A13" s="35" t="s">
        <v>47</v>
      </c>
      <c r="B13" s="36" t="s">
        <v>66</v>
      </c>
      <c r="C13" s="35" t="s">
        <v>63</v>
      </c>
      <c r="D13" s="30">
        <v>14</v>
      </c>
      <c r="E13" s="51"/>
      <c r="F13" s="13">
        <f t="shared" si="0"/>
        <v>0</v>
      </c>
    </row>
    <row r="14" spans="1:6" s="27" customFormat="1" ht="35.25" customHeight="1">
      <c r="A14" s="35" t="s">
        <v>67</v>
      </c>
      <c r="B14" s="36" t="s">
        <v>68</v>
      </c>
      <c r="C14" s="35" t="s">
        <v>28</v>
      </c>
      <c r="D14" s="30"/>
      <c r="E14" s="51"/>
      <c r="F14" s="13"/>
    </row>
    <row r="15" spans="1:6" s="27" customFormat="1" ht="35.25" customHeight="1">
      <c r="A15" s="35" t="s">
        <v>29</v>
      </c>
      <c r="B15" s="36" t="s">
        <v>69</v>
      </c>
      <c r="C15" s="35" t="s">
        <v>63</v>
      </c>
      <c r="D15" s="30">
        <v>30</v>
      </c>
      <c r="E15" s="51"/>
      <c r="F15" s="13">
        <f t="shared" si="0"/>
        <v>0</v>
      </c>
    </row>
    <row r="16" spans="1:6" s="27" customFormat="1" ht="35.25" customHeight="1">
      <c r="A16" s="35" t="s">
        <v>70</v>
      </c>
      <c r="B16" s="36" t="s">
        <v>71</v>
      </c>
      <c r="C16" s="35" t="s">
        <v>28</v>
      </c>
      <c r="D16" s="30"/>
      <c r="E16" s="51"/>
      <c r="F16" s="13"/>
    </row>
    <row r="17" spans="1:6" s="27" customFormat="1" ht="35.25" customHeight="1">
      <c r="A17" s="35" t="s">
        <v>29</v>
      </c>
      <c r="B17" s="36" t="s">
        <v>72</v>
      </c>
      <c r="C17" s="35" t="s">
        <v>63</v>
      </c>
      <c r="D17" s="30">
        <v>1</v>
      </c>
      <c r="E17" s="51"/>
      <c r="F17" s="13">
        <f t="shared" si="0"/>
        <v>0</v>
      </c>
    </row>
    <row r="18" spans="1:6" s="27" customFormat="1" ht="35.25" customHeight="1">
      <c r="A18" s="35" t="s">
        <v>36</v>
      </c>
      <c r="B18" s="36" t="s">
        <v>73</v>
      </c>
      <c r="C18" s="35" t="s">
        <v>63</v>
      </c>
      <c r="D18" s="32">
        <v>8</v>
      </c>
      <c r="E18" s="51"/>
      <c r="F18" s="13">
        <f t="shared" si="0"/>
        <v>0</v>
      </c>
    </row>
    <row r="19" spans="1:6" s="27" customFormat="1" ht="35.25" customHeight="1">
      <c r="A19" s="35" t="s">
        <v>74</v>
      </c>
      <c r="B19" s="36" t="s">
        <v>75</v>
      </c>
      <c r="C19" s="35" t="s">
        <v>28</v>
      </c>
      <c r="D19" s="33"/>
      <c r="E19" s="51"/>
      <c r="F19" s="13"/>
    </row>
    <row r="20" spans="1:6" s="27" customFormat="1" ht="35.25" customHeight="1">
      <c r="A20" s="35" t="s">
        <v>29</v>
      </c>
      <c r="B20" s="36" t="s">
        <v>76</v>
      </c>
      <c r="C20" s="35" t="s">
        <v>63</v>
      </c>
      <c r="D20" s="32">
        <v>27</v>
      </c>
      <c r="E20" s="51"/>
      <c r="F20" s="13">
        <f t="shared" si="0"/>
        <v>0</v>
      </c>
    </row>
    <row r="21" spans="1:6" s="27" customFormat="1" ht="35.25" customHeight="1">
      <c r="A21" s="35" t="s">
        <v>77</v>
      </c>
      <c r="B21" s="36" t="s">
        <v>78</v>
      </c>
      <c r="C21" s="35" t="s">
        <v>28</v>
      </c>
      <c r="D21" s="33"/>
      <c r="E21" s="51"/>
      <c r="F21" s="13"/>
    </row>
    <row r="22" spans="1:6" s="27" customFormat="1" ht="35.25" customHeight="1">
      <c r="A22" s="35" t="s">
        <v>29</v>
      </c>
      <c r="B22" s="36" t="s">
        <v>79</v>
      </c>
      <c r="C22" s="35" t="s">
        <v>80</v>
      </c>
      <c r="D22" s="32">
        <v>1</v>
      </c>
      <c r="E22" s="51"/>
      <c r="F22" s="13">
        <f t="shared" si="0"/>
        <v>0</v>
      </c>
    </row>
    <row r="23" spans="1:6" s="27" customFormat="1" ht="35.25" customHeight="1">
      <c r="A23" s="35" t="s">
        <v>81</v>
      </c>
      <c r="B23" s="36" t="s">
        <v>82</v>
      </c>
      <c r="C23" s="35" t="s">
        <v>30</v>
      </c>
      <c r="D23" s="33">
        <v>22.4</v>
      </c>
      <c r="E23" s="51"/>
      <c r="F23" s="13">
        <f t="shared" si="0"/>
        <v>0</v>
      </c>
    </row>
    <row r="24" spans="1:6" s="27" customFormat="1" ht="35.25" customHeight="1">
      <c r="A24" s="35" t="s">
        <v>83</v>
      </c>
      <c r="B24" s="36" t="s">
        <v>84</v>
      </c>
      <c r="C24" s="35" t="s">
        <v>28</v>
      </c>
      <c r="D24" s="33"/>
      <c r="E24" s="51"/>
      <c r="F24" s="13"/>
    </row>
    <row r="25" spans="1:6" s="27" customFormat="1" ht="35.25" customHeight="1">
      <c r="A25" s="35" t="s">
        <v>29</v>
      </c>
      <c r="B25" s="36" t="s">
        <v>85</v>
      </c>
      <c r="C25" s="35" t="s">
        <v>30</v>
      </c>
      <c r="D25" s="33">
        <v>4809</v>
      </c>
      <c r="E25" s="51"/>
      <c r="F25" s="13">
        <f t="shared" si="0"/>
        <v>0</v>
      </c>
    </row>
    <row r="26" spans="1:6" s="21" customFormat="1" ht="33.75" customHeight="1">
      <c r="A26" s="40" t="s">
        <v>53</v>
      </c>
      <c r="B26" s="40"/>
      <c r="C26" s="40"/>
      <c r="D26" s="41">
        <f>ROUND(SUM(F5:F25),0)</f>
        <v>0</v>
      </c>
      <c r="E26" s="41"/>
      <c r="F26" s="20" t="s">
        <v>37</v>
      </c>
    </row>
  </sheetData>
  <sheetProtection password="8A39" sheet="1"/>
  <protectedRanges>
    <protectedRange sqref="E6:E8 E10:E13 E15 E17:E18 E20 E22:E23 E25" name="区域1"/>
  </protectedRanges>
  <mergeCells count="6">
    <mergeCell ref="A26:C26"/>
    <mergeCell ref="D26:E26"/>
    <mergeCell ref="A1:F1"/>
    <mergeCell ref="B2:D2"/>
    <mergeCell ref="E2:F2"/>
    <mergeCell ref="A3:F3"/>
  </mergeCells>
  <printOptions horizontalCentered="1"/>
  <pageMargins left="0.7480314960629921" right="0.7480314960629921" top="0.56" bottom="0.99" header="0.5118110236220472" footer="0.72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8.00390625" style="1" customWidth="1"/>
    <col min="2" max="2" width="11.125" style="1" customWidth="1"/>
    <col min="3" max="3" width="41.75390625" style="1" customWidth="1"/>
    <col min="4" max="4" width="18.875" style="1" customWidth="1"/>
    <col min="5" max="16384" width="9.00390625" style="1" customWidth="1"/>
  </cols>
  <sheetData>
    <row r="1" spans="1:4" ht="33" customHeight="1">
      <c r="A1" s="46" t="s">
        <v>6</v>
      </c>
      <c r="B1" s="46"/>
      <c r="C1" s="46"/>
      <c r="D1" s="46"/>
    </row>
    <row r="2" spans="1:4" s="29" customFormat="1" ht="26.25" customHeight="1">
      <c r="A2" s="45" t="s">
        <v>51</v>
      </c>
      <c r="B2" s="45"/>
      <c r="C2" s="45"/>
      <c r="D2" s="45"/>
    </row>
    <row r="3" spans="1:4" s="15" customFormat="1" ht="26.25" customHeight="1">
      <c r="A3" s="16" t="s">
        <v>7</v>
      </c>
      <c r="B3" s="16" t="s">
        <v>8</v>
      </c>
      <c r="C3" s="16" t="s">
        <v>9</v>
      </c>
      <c r="D3" s="34" t="s">
        <v>87</v>
      </c>
    </row>
    <row r="4" spans="1:4" s="15" customFormat="1" ht="24" customHeight="1">
      <c r="A4" s="17">
        <v>1</v>
      </c>
      <c r="B4" s="17">
        <v>100</v>
      </c>
      <c r="C4" s="17" t="s">
        <v>10</v>
      </c>
      <c r="D4" s="52">
        <f>'第100章'!D10</f>
        <v>0</v>
      </c>
    </row>
    <row r="5" spans="1:4" s="15" customFormat="1" ht="24" customHeight="1">
      <c r="A5" s="17">
        <v>2</v>
      </c>
      <c r="B5" s="17">
        <v>200</v>
      </c>
      <c r="C5" s="17" t="s">
        <v>11</v>
      </c>
      <c r="D5" s="52"/>
    </row>
    <row r="6" spans="1:4" s="15" customFormat="1" ht="24" customHeight="1">
      <c r="A6" s="17">
        <v>3</v>
      </c>
      <c r="B6" s="17">
        <v>300</v>
      </c>
      <c r="C6" s="17" t="s">
        <v>12</v>
      </c>
      <c r="D6" s="52"/>
    </row>
    <row r="7" spans="1:4" s="15" customFormat="1" ht="24" customHeight="1">
      <c r="A7" s="17">
        <v>4</v>
      </c>
      <c r="B7" s="17">
        <v>400</v>
      </c>
      <c r="C7" s="17" t="s">
        <v>13</v>
      </c>
      <c r="D7" s="52"/>
    </row>
    <row r="8" spans="1:4" s="15" customFormat="1" ht="24" customHeight="1">
      <c r="A8" s="17">
        <v>5</v>
      </c>
      <c r="B8" s="17">
        <v>500</v>
      </c>
      <c r="C8" s="17" t="s">
        <v>14</v>
      </c>
      <c r="D8" s="52"/>
    </row>
    <row r="9" spans="1:4" s="15" customFormat="1" ht="24" customHeight="1">
      <c r="A9" s="17">
        <v>6</v>
      </c>
      <c r="B9" s="17">
        <v>600</v>
      </c>
      <c r="C9" s="17" t="s">
        <v>15</v>
      </c>
      <c r="D9" s="52">
        <f>'第600章'!D26</f>
        <v>0</v>
      </c>
    </row>
    <row r="10" spans="1:4" s="15" customFormat="1" ht="24" customHeight="1">
      <c r="A10" s="17">
        <v>7</v>
      </c>
      <c r="B10" s="17">
        <v>700</v>
      </c>
      <c r="C10" s="17" t="s">
        <v>16</v>
      </c>
      <c r="D10" s="52"/>
    </row>
    <row r="11" spans="1:4" s="15" customFormat="1" ht="32.25" customHeight="1">
      <c r="A11" s="17">
        <v>8</v>
      </c>
      <c r="B11" s="49" t="s">
        <v>38</v>
      </c>
      <c r="C11" s="49"/>
      <c r="D11" s="18">
        <f>SUM(D4:D10)</f>
        <v>0</v>
      </c>
    </row>
    <row r="12" spans="1:4" s="15" customFormat="1" ht="33" customHeight="1">
      <c r="A12" s="17">
        <v>9</v>
      </c>
      <c r="B12" s="49" t="s">
        <v>39</v>
      </c>
      <c r="C12" s="49"/>
      <c r="D12" s="18"/>
    </row>
    <row r="13" spans="1:4" s="15" customFormat="1" ht="33" customHeight="1">
      <c r="A13" s="17">
        <v>10</v>
      </c>
      <c r="B13" s="49" t="s">
        <v>40</v>
      </c>
      <c r="C13" s="49"/>
      <c r="D13" s="19">
        <f>ROUND(1413188*0.015,0)</f>
        <v>21198</v>
      </c>
    </row>
    <row r="14" spans="1:4" s="15" customFormat="1" ht="48" customHeight="1">
      <c r="A14" s="17">
        <v>11</v>
      </c>
      <c r="B14" s="49" t="s">
        <v>41</v>
      </c>
      <c r="C14" s="49"/>
      <c r="D14" s="19">
        <f>ROUND(D11-D12-D13,0)</f>
        <v>-21198</v>
      </c>
    </row>
    <row r="15" spans="1:4" s="15" customFormat="1" ht="33" customHeight="1">
      <c r="A15" s="17">
        <v>12</v>
      </c>
      <c r="B15" s="49" t="s">
        <v>45</v>
      </c>
      <c r="C15" s="49"/>
      <c r="D15" s="18">
        <f>ROUND(D14*3%,0)</f>
        <v>-636</v>
      </c>
    </row>
    <row r="16" spans="1:4" s="26" customFormat="1" ht="33" customHeight="1">
      <c r="A16" s="24">
        <v>13</v>
      </c>
      <c r="B16" s="50" t="s">
        <v>42</v>
      </c>
      <c r="C16" s="50"/>
      <c r="D16" s="25">
        <f>D11+D15</f>
        <v>-636</v>
      </c>
    </row>
    <row r="17" spans="1:4" ht="30" customHeight="1">
      <c r="A17" s="47"/>
      <c r="B17" s="48"/>
      <c r="C17" s="48"/>
      <c r="D17" s="48"/>
    </row>
  </sheetData>
  <sheetProtection password="8A39" sheet="1"/>
  <mergeCells count="9">
    <mergeCell ref="A2:D2"/>
    <mergeCell ref="A1:D1"/>
    <mergeCell ref="A17:D17"/>
    <mergeCell ref="B13:C13"/>
    <mergeCell ref="B11:C11"/>
    <mergeCell ref="B12:C12"/>
    <mergeCell ref="B16:C16"/>
    <mergeCell ref="B14:C14"/>
    <mergeCell ref="B15:C15"/>
  </mergeCells>
  <printOptions horizontalCentered="1"/>
  <pageMargins left="0.35433070866141736" right="0.2755905511811024" top="0.5" bottom="0.81" header="0.31496062992125984" footer="0.5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2017-07-20T04:09:33Z</cp:lastPrinted>
  <dcterms:created xsi:type="dcterms:W3CDTF">2008-04-07T07:00:19Z</dcterms:created>
  <dcterms:modified xsi:type="dcterms:W3CDTF">2017-07-24T01:07:13Z</dcterms:modified>
  <cp:category/>
  <cp:version/>
  <cp:contentType/>
  <cp:contentStatus/>
</cp:coreProperties>
</file>