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（三太路）" sheetId="1" r:id="rId1"/>
    <sheet name="第600章（三太路）" sheetId="2" r:id="rId2"/>
    <sheet name="第100章（高徐路）" sheetId="3" r:id="rId3"/>
    <sheet name="第600章（高徐路）" sheetId="4" r:id="rId4"/>
    <sheet name="汇总表" sheetId="5" r:id="rId5"/>
  </sheets>
  <definedNames>
    <definedName name="_xlnm.Print_Titles" localSheetId="3">'第600章（高徐路）'!$1:$4</definedName>
    <definedName name="_xlnm.Print_Titles" localSheetId="1">'第600章（三太路）'!$1:$4</definedName>
  </definedNames>
  <calcPr fullCalcOnLoad="1"/>
</workbook>
</file>

<file path=xl/sharedStrings.xml><?xml version="1.0" encoding="utf-8"?>
<sst xmlns="http://schemas.openxmlformats.org/spreadsheetml/2006/main" count="197" uniqueCount="99">
  <si>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</si>
  <si>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</si>
  <si>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</si>
  <si>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</si>
  <si>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</si>
  <si>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</si>
  <si>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</si>
  <si>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</si>
  <si>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</si>
  <si>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</si>
  <si>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</si>
  <si>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</si>
  <si>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</si>
  <si>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</si>
  <si>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</si>
  <si>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</si>
  <si>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</si>
  <si>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</si>
  <si>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</si>
  <si>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</si>
  <si>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</si>
  <si>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</si>
  <si>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</si>
  <si>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</si>
  <si>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</si>
  <si>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</si>
  <si>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</si>
  <si>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</si>
  <si>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</si>
  <si>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</si>
  <si>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</si>
  <si>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</si>
  <si>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103-1</t>
  </si>
  <si>
    <t>竣工文件</t>
  </si>
  <si>
    <t>施工环保费</t>
  </si>
  <si>
    <t>102-3</t>
  </si>
  <si>
    <t>-b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</si>
  <si>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</si>
  <si>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</si>
  <si>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</si>
  <si>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</si>
  <si>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</si>
  <si>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</si>
  <si>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临时道路、交通导改及设施保护</t>
  </si>
  <si>
    <t>605-1</t>
  </si>
  <si>
    <t>热熔标线</t>
  </si>
  <si>
    <t>605-9</t>
  </si>
  <si>
    <t>路面标识</t>
  </si>
  <si>
    <t>清单     第100章   总则</t>
  </si>
  <si>
    <t>清单  第100章 合计   人民币</t>
  </si>
  <si>
    <t>清单     第600章 安全设施及预埋管线</t>
  </si>
  <si>
    <t>清单   第600章 合计   人民币</t>
  </si>
  <si>
    <t>清单  第600章 合计   人民币</t>
  </si>
  <si>
    <t>三太路</t>
  </si>
  <si>
    <t>高徐路</t>
  </si>
  <si>
    <t>604-1</t>
  </si>
  <si>
    <t>单柱式交通标志</t>
  </si>
  <si>
    <t>单柱式  a=900mm,D=800mm</t>
  </si>
  <si>
    <t>套</t>
  </si>
  <si>
    <t>-c</t>
  </si>
  <si>
    <t>单柱式  600mm*1200mm</t>
  </si>
  <si>
    <t>-d</t>
  </si>
  <si>
    <t>单柱式  2(800mm*800mm)</t>
  </si>
  <si>
    <t>604-5</t>
  </si>
  <si>
    <t>单悬臂式交通标志</t>
  </si>
  <si>
    <t>单悬臂式  3000mm*1500mm</t>
  </si>
  <si>
    <t>单悬臂式  2000mm*700mm</t>
  </si>
  <si>
    <t>604-7</t>
  </si>
  <si>
    <t>附着式交通标志</t>
  </si>
  <si>
    <t>附着式  2000mm*700mm</t>
  </si>
  <si>
    <t>附着式  1000mm*400mm</t>
  </si>
  <si>
    <t>附着式  a=1100mm</t>
  </si>
  <si>
    <t>604-8</t>
  </si>
  <si>
    <t>更换交通标志</t>
  </si>
  <si>
    <t>更换版面  5100mm*2600mm</t>
  </si>
  <si>
    <t>604-12</t>
  </si>
  <si>
    <t>示警柱</t>
  </si>
  <si>
    <t>根</t>
  </si>
  <si>
    <t>路面标线</t>
  </si>
  <si>
    <t>薄层铺装</t>
  </si>
  <si>
    <t>减速让行线</t>
  </si>
  <si>
    <t>处</t>
  </si>
  <si>
    <t>人行横道预告标识</t>
  </si>
  <si>
    <t>个</t>
  </si>
  <si>
    <t>导向箭头（6米）</t>
  </si>
  <si>
    <t>地面标注（自行车图案）</t>
  </si>
  <si>
    <t>按上项（11）金额的3%作为不可预见因素的暂定金额</t>
  </si>
  <si>
    <t>大兴区高徐路预防性养护工程—交通工程</t>
  </si>
  <si>
    <t>大兴区三太路（K0+000-K2+600）大修工程—交通工程</t>
  </si>
  <si>
    <t>单柱式  八角 D=800mm</t>
  </si>
  <si>
    <t>单悬臂式  △1100mm</t>
  </si>
  <si>
    <t>里程碑</t>
  </si>
  <si>
    <t>块</t>
  </si>
  <si>
    <t>604-10</t>
  </si>
  <si>
    <t>百米桩</t>
  </si>
  <si>
    <t>道口桩</t>
  </si>
  <si>
    <t>604-14</t>
  </si>
  <si>
    <t>604-13</t>
  </si>
  <si>
    <t>工程名称：大兴区三太路（K0+000~K2+600）大修工程、高徐路预防性养护工程—交通工程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</si>
</sst>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#0"/>
    <numFmt numFmtId="206" formatCode="0.000"/>
    <numFmt numFmtId="207" formatCode="0.0000"/>
    <numFmt numFmtId="208" formatCode="0.00000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2" fontId="49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93" fontId="6" fillId="0" borderId="13" xfId="0" applyNumberFormat="1" applyFont="1" applyFill="1" applyBorder="1" applyAlignment="1" applyProtection="1">
      <alignment horizontal="center" vertical="center" wrapText="1"/>
      <protection/>
    </xf>
    <xf numFmtId="205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/>
      <protection hidden="1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85" fontId="50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5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4" xfId="0" applyFont="1" applyFill="1" applyBorder="1" applyAlignment="1">
      <alignment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9.50390625" style="2" customWidth="1"/>
    <col min="2" max="2" width="28.87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7" width="9.00390625" style="2" customWidth="1"/>
    <col min="8" max="8" width="11.625" style="2" bestFit="1" customWidth="1"/>
    <col min="9" max="16384" width="9.00390625" style="2" customWidth="1"/>
  </cols>
  <sheetData>
    <row r="1" spans="1:6" ht="48" customHeight="1">
      <c r="A1" s="36" t="s">
        <v>0</v>
      </c>
      <c r="B1" s="36"/>
      <c r="C1" s="36"/>
      <c r="D1" s="36"/>
      <c r="E1" s="36"/>
      <c r="F1" s="36"/>
    </row>
    <row r="2" spans="1:5" ht="33" customHeight="1">
      <c r="A2" s="2" t="s">
        <v>18</v>
      </c>
      <c r="B2" s="37" t="s">
        <v>88</v>
      </c>
      <c r="C2" s="37"/>
      <c r="D2" s="37"/>
      <c r="E2" s="2" t="s">
        <v>5</v>
      </c>
    </row>
    <row r="3" spans="1:6" s="3" customFormat="1" ht="39" customHeight="1">
      <c r="A3" s="38" t="s">
        <v>48</v>
      </c>
      <c r="B3" s="38"/>
      <c r="C3" s="38"/>
      <c r="D3" s="38"/>
      <c r="E3" s="38"/>
      <c r="F3" s="38"/>
    </row>
    <row r="4" spans="1:6" s="11" customFormat="1" ht="41.25" customHeight="1">
      <c r="A4" s="10" t="s">
        <v>21</v>
      </c>
      <c r="B4" s="10" t="s">
        <v>22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11" customFormat="1" ht="39.75" customHeight="1">
      <c r="A5" s="12" t="s">
        <v>23</v>
      </c>
      <c r="B5" s="13" t="s">
        <v>33</v>
      </c>
      <c r="C5" s="12" t="s">
        <v>24</v>
      </c>
      <c r="D5" s="12">
        <v>1</v>
      </c>
      <c r="E5" s="51"/>
      <c r="F5" s="14">
        <f>ROUND(D5*E5,0)</f>
        <v>0</v>
      </c>
    </row>
    <row r="6" spans="1:6" s="11" customFormat="1" ht="39.75" customHeight="1">
      <c r="A6" s="12" t="s">
        <v>28</v>
      </c>
      <c r="B6" s="13" t="s">
        <v>34</v>
      </c>
      <c r="C6" s="12" t="s">
        <v>24</v>
      </c>
      <c r="D6" s="12">
        <v>1</v>
      </c>
      <c r="E6" s="51"/>
      <c r="F6" s="14">
        <f>ROUND(D6*E6,0)</f>
        <v>0</v>
      </c>
    </row>
    <row r="7" spans="1:6" s="11" customFormat="1" ht="39.75" customHeight="1">
      <c r="A7" s="12" t="s">
        <v>35</v>
      </c>
      <c r="B7" s="13" t="s">
        <v>25</v>
      </c>
      <c r="C7" s="12" t="s">
        <v>24</v>
      </c>
      <c r="D7" s="12">
        <v>1</v>
      </c>
      <c r="E7" s="51"/>
      <c r="F7" s="14">
        <f>ROUND(D7*E7,0)</f>
        <v>0</v>
      </c>
    </row>
    <row r="8" spans="1:6" s="11" customFormat="1" ht="39.75" customHeight="1">
      <c r="A8" s="12" t="s">
        <v>32</v>
      </c>
      <c r="B8" s="13" t="s">
        <v>43</v>
      </c>
      <c r="C8" s="12" t="s">
        <v>24</v>
      </c>
      <c r="D8" s="12">
        <v>1</v>
      </c>
      <c r="E8" s="51"/>
      <c r="F8" s="14">
        <f>ROUND(D8*E8,0)</f>
        <v>0</v>
      </c>
    </row>
    <row r="9" spans="1:6" s="11" customFormat="1" ht="39.75" customHeight="1">
      <c r="A9" s="12" t="s">
        <v>26</v>
      </c>
      <c r="B9" s="13" t="s">
        <v>27</v>
      </c>
      <c r="C9" s="12" t="s">
        <v>24</v>
      </c>
      <c r="D9" s="12">
        <v>1</v>
      </c>
      <c r="E9" s="51"/>
      <c r="F9" s="14">
        <f>ROUND(D9*E9,0)</f>
        <v>0</v>
      </c>
    </row>
    <row r="10" spans="1:14" s="11" customFormat="1" ht="45.75" customHeight="1">
      <c r="A10" s="39" t="s">
        <v>49</v>
      </c>
      <c r="B10" s="39"/>
      <c r="C10" s="39"/>
      <c r="D10" s="40">
        <f>ROUND(SUM(F5:F9),0)</f>
        <v>0</v>
      </c>
      <c r="E10" s="40"/>
      <c r="F10" s="15" t="s">
        <v>19</v>
      </c>
      <c r="G10" s="16"/>
      <c r="H10" s="16"/>
      <c r="I10" s="16"/>
      <c r="J10" s="16"/>
      <c r="K10" s="16"/>
      <c r="L10" s="16"/>
      <c r="M10" s="16"/>
      <c r="N10" s="16"/>
    </row>
    <row r="11" ht="32.25" customHeight="1"/>
    <row r="12" ht="25.5" customHeight="1">
      <c r="A12" s="4"/>
    </row>
  </sheetData>
  <sheetProtection password="CC7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9" sqref="G9"/>
    </sheetView>
  </sheetViews>
  <sheetFormatPr defaultColWidth="9.00390625" defaultRowHeight="14.25"/>
  <cols>
    <col min="1" max="1" width="11.00390625" style="2" customWidth="1"/>
    <col min="2" max="2" width="29.75390625" style="6" customWidth="1"/>
    <col min="3" max="3" width="7.625" style="2" customWidth="1"/>
    <col min="4" max="4" width="9.50390625" style="7" bestFit="1" customWidth="1"/>
    <col min="5" max="5" width="10.25390625" style="8" customWidth="1"/>
    <col min="6" max="6" width="12.125" style="8" customWidth="1"/>
    <col min="7" max="16384" width="9.00390625" style="2" customWidth="1"/>
  </cols>
  <sheetData>
    <row r="1" spans="1:6" ht="42.75" customHeight="1">
      <c r="A1" s="36" t="s">
        <v>0</v>
      </c>
      <c r="B1" s="36"/>
      <c r="C1" s="36"/>
      <c r="D1" s="36"/>
      <c r="E1" s="36"/>
      <c r="F1" s="36"/>
    </row>
    <row r="2" spans="1:6" ht="42.75" customHeight="1">
      <c r="A2" s="5" t="s">
        <v>18</v>
      </c>
      <c r="B2" s="42" t="str">
        <f>'第100章（三太路）'!B2</f>
        <v>大兴区三太路（K0+000-K2+600）大修工程—交通工程</v>
      </c>
      <c r="C2" s="42"/>
      <c r="D2" s="42"/>
      <c r="E2" s="43" t="s">
        <v>6</v>
      </c>
      <c r="F2" s="43"/>
    </row>
    <row r="3" spans="1:6" ht="38.25" customHeight="1">
      <c r="A3" s="38" t="s">
        <v>50</v>
      </c>
      <c r="B3" s="38"/>
      <c r="C3" s="38"/>
      <c r="D3" s="38"/>
      <c r="E3" s="38"/>
      <c r="F3" s="38"/>
    </row>
    <row r="4" spans="1:6" s="11" customFormat="1" ht="38.25" customHeight="1">
      <c r="A4" s="10" t="s">
        <v>21</v>
      </c>
      <c r="B4" s="17" t="s">
        <v>22</v>
      </c>
      <c r="C4" s="10" t="s">
        <v>1</v>
      </c>
      <c r="D4" s="18" t="s">
        <v>2</v>
      </c>
      <c r="E4" s="19" t="s">
        <v>3</v>
      </c>
      <c r="F4" s="19" t="s">
        <v>4</v>
      </c>
    </row>
    <row r="5" spans="1:6" s="11" customFormat="1" ht="35.25" customHeight="1">
      <c r="A5" s="31" t="s">
        <v>55</v>
      </c>
      <c r="B5" s="32" t="s">
        <v>56</v>
      </c>
      <c r="C5" s="33" t="s">
        <v>29</v>
      </c>
      <c r="D5" s="35"/>
      <c r="E5" s="52"/>
      <c r="F5" s="23"/>
    </row>
    <row r="6" spans="1:6" s="11" customFormat="1" ht="35.25" customHeight="1">
      <c r="A6" s="31" t="s">
        <v>30</v>
      </c>
      <c r="B6" s="32" t="s">
        <v>57</v>
      </c>
      <c r="C6" s="33" t="s">
        <v>58</v>
      </c>
      <c r="D6" s="35">
        <v>1</v>
      </c>
      <c r="E6" s="52"/>
      <c r="F6" s="14">
        <f>ROUND(D6*E6,0)</f>
        <v>0</v>
      </c>
    </row>
    <row r="7" spans="1:6" s="11" customFormat="1" ht="35.25" customHeight="1">
      <c r="A7" s="31" t="s">
        <v>36</v>
      </c>
      <c r="B7" s="32" t="s">
        <v>89</v>
      </c>
      <c r="C7" s="33" t="s">
        <v>58</v>
      </c>
      <c r="D7" s="35">
        <v>17</v>
      </c>
      <c r="E7" s="52"/>
      <c r="F7" s="14">
        <f aca="true" t="shared" si="0" ref="F7:F27">ROUND(D7*E7,0)</f>
        <v>0</v>
      </c>
    </row>
    <row r="8" spans="1:6" s="11" customFormat="1" ht="35.25" customHeight="1">
      <c r="A8" s="31" t="s">
        <v>59</v>
      </c>
      <c r="B8" s="32" t="s">
        <v>60</v>
      </c>
      <c r="C8" s="33" t="s">
        <v>58</v>
      </c>
      <c r="D8" s="35">
        <v>4</v>
      </c>
      <c r="E8" s="52"/>
      <c r="F8" s="14">
        <f t="shared" si="0"/>
        <v>0</v>
      </c>
    </row>
    <row r="9" spans="1:6" s="11" customFormat="1" ht="35.25" customHeight="1">
      <c r="A9" s="31" t="s">
        <v>61</v>
      </c>
      <c r="B9" s="32" t="s">
        <v>62</v>
      </c>
      <c r="C9" s="33" t="s">
        <v>58</v>
      </c>
      <c r="D9" s="35">
        <v>2</v>
      </c>
      <c r="E9" s="52"/>
      <c r="F9" s="14">
        <f t="shared" si="0"/>
        <v>0</v>
      </c>
    </row>
    <row r="10" spans="1:6" s="11" customFormat="1" ht="35.25" customHeight="1">
      <c r="A10" s="31" t="s">
        <v>63</v>
      </c>
      <c r="B10" s="32" t="s">
        <v>64</v>
      </c>
      <c r="C10" s="33" t="s">
        <v>29</v>
      </c>
      <c r="D10" s="35"/>
      <c r="E10" s="52"/>
      <c r="F10" s="14"/>
    </row>
    <row r="11" spans="1:6" s="11" customFormat="1" ht="35.25" customHeight="1">
      <c r="A11" s="31" t="s">
        <v>30</v>
      </c>
      <c r="B11" s="32" t="s">
        <v>65</v>
      </c>
      <c r="C11" s="33" t="s">
        <v>58</v>
      </c>
      <c r="D11" s="35">
        <v>1</v>
      </c>
      <c r="E11" s="52"/>
      <c r="F11" s="14">
        <f t="shared" si="0"/>
        <v>0</v>
      </c>
    </row>
    <row r="12" spans="1:6" s="11" customFormat="1" ht="35.25" customHeight="1">
      <c r="A12" s="31" t="s">
        <v>36</v>
      </c>
      <c r="B12" s="32" t="s">
        <v>66</v>
      </c>
      <c r="C12" s="33" t="s">
        <v>58</v>
      </c>
      <c r="D12" s="35">
        <v>1</v>
      </c>
      <c r="E12" s="52"/>
      <c r="F12" s="14">
        <f t="shared" si="0"/>
        <v>0</v>
      </c>
    </row>
    <row r="13" spans="1:6" s="11" customFormat="1" ht="35.25" customHeight="1">
      <c r="A13" s="31" t="s">
        <v>67</v>
      </c>
      <c r="B13" s="32" t="s">
        <v>68</v>
      </c>
      <c r="C13" s="33" t="s">
        <v>29</v>
      </c>
      <c r="D13" s="35"/>
      <c r="E13" s="52"/>
      <c r="F13" s="14"/>
    </row>
    <row r="14" spans="1:6" s="11" customFormat="1" ht="35.25" customHeight="1">
      <c r="A14" s="31" t="s">
        <v>30</v>
      </c>
      <c r="B14" s="32" t="s">
        <v>69</v>
      </c>
      <c r="C14" s="33" t="s">
        <v>58</v>
      </c>
      <c r="D14" s="35">
        <v>1</v>
      </c>
      <c r="E14" s="52"/>
      <c r="F14" s="14">
        <f t="shared" si="0"/>
        <v>0</v>
      </c>
    </row>
    <row r="15" spans="1:6" s="11" customFormat="1" ht="35.25" customHeight="1">
      <c r="A15" s="31" t="s">
        <v>36</v>
      </c>
      <c r="B15" s="32" t="s">
        <v>70</v>
      </c>
      <c r="C15" s="33" t="s">
        <v>58</v>
      </c>
      <c r="D15" s="35">
        <v>1</v>
      </c>
      <c r="E15" s="52"/>
      <c r="F15" s="14">
        <f t="shared" si="0"/>
        <v>0</v>
      </c>
    </row>
    <row r="16" spans="1:6" s="11" customFormat="1" ht="35.25" customHeight="1">
      <c r="A16" s="31" t="s">
        <v>59</v>
      </c>
      <c r="B16" s="32" t="s">
        <v>71</v>
      </c>
      <c r="C16" s="33" t="s">
        <v>58</v>
      </c>
      <c r="D16" s="35">
        <v>2</v>
      </c>
      <c r="E16" s="52"/>
      <c r="F16" s="14">
        <f t="shared" si="0"/>
        <v>0</v>
      </c>
    </row>
    <row r="17" spans="1:6" s="11" customFormat="1" ht="35.25" customHeight="1">
      <c r="A17" s="31" t="s">
        <v>75</v>
      </c>
      <c r="B17" s="32" t="s">
        <v>73</v>
      </c>
      <c r="C17" s="33" t="s">
        <v>29</v>
      </c>
      <c r="D17" s="35"/>
      <c r="E17" s="52"/>
      <c r="F17" s="14"/>
    </row>
    <row r="18" spans="1:6" s="11" customFormat="1" ht="35.25" customHeight="1">
      <c r="A18" s="31" t="s">
        <v>30</v>
      </c>
      <c r="B18" s="32" t="s">
        <v>74</v>
      </c>
      <c r="C18" s="33" t="s">
        <v>58</v>
      </c>
      <c r="D18" s="35">
        <v>1</v>
      </c>
      <c r="E18" s="52"/>
      <c r="F18" s="14">
        <f t="shared" si="0"/>
        <v>0</v>
      </c>
    </row>
    <row r="19" spans="1:6" s="11" customFormat="1" ht="35.25" customHeight="1">
      <c r="A19" s="31" t="s">
        <v>97</v>
      </c>
      <c r="B19" s="32" t="s">
        <v>76</v>
      </c>
      <c r="C19" s="33" t="s">
        <v>77</v>
      </c>
      <c r="D19" s="35">
        <v>125</v>
      </c>
      <c r="E19" s="52"/>
      <c r="F19" s="14">
        <f t="shared" si="0"/>
        <v>0</v>
      </c>
    </row>
    <row r="20" spans="1:6" s="11" customFormat="1" ht="35.25" customHeight="1">
      <c r="A20" s="31" t="s">
        <v>44</v>
      </c>
      <c r="B20" s="32" t="s">
        <v>78</v>
      </c>
      <c r="C20" s="33" t="s">
        <v>29</v>
      </c>
      <c r="D20" s="35"/>
      <c r="E20" s="52"/>
      <c r="F20" s="14"/>
    </row>
    <row r="21" spans="1:6" s="11" customFormat="1" ht="35.25" customHeight="1">
      <c r="A21" s="31" t="s">
        <v>30</v>
      </c>
      <c r="B21" s="32" t="s">
        <v>45</v>
      </c>
      <c r="C21" s="33" t="s">
        <v>31</v>
      </c>
      <c r="D21" s="34">
        <v>1166.4</v>
      </c>
      <c r="E21" s="52"/>
      <c r="F21" s="14">
        <f t="shared" si="0"/>
        <v>0</v>
      </c>
    </row>
    <row r="22" spans="1:6" s="11" customFormat="1" ht="35.25" customHeight="1">
      <c r="A22" s="31" t="s">
        <v>36</v>
      </c>
      <c r="B22" s="32" t="s">
        <v>79</v>
      </c>
      <c r="C22" s="33" t="s">
        <v>31</v>
      </c>
      <c r="D22" s="34">
        <v>97.2</v>
      </c>
      <c r="E22" s="52"/>
      <c r="F22" s="14">
        <f t="shared" si="0"/>
        <v>0</v>
      </c>
    </row>
    <row r="23" spans="1:6" s="11" customFormat="1" ht="35.25" customHeight="1">
      <c r="A23" s="31" t="s">
        <v>46</v>
      </c>
      <c r="B23" s="32" t="s">
        <v>47</v>
      </c>
      <c r="C23" s="33" t="s">
        <v>29</v>
      </c>
      <c r="D23" s="35"/>
      <c r="E23" s="52"/>
      <c r="F23" s="14"/>
    </row>
    <row r="24" spans="1:6" s="11" customFormat="1" ht="35.25" customHeight="1">
      <c r="A24" s="31" t="s">
        <v>30</v>
      </c>
      <c r="B24" s="32" t="s">
        <v>80</v>
      </c>
      <c r="C24" s="33" t="s">
        <v>81</v>
      </c>
      <c r="D24" s="35">
        <v>18</v>
      </c>
      <c r="E24" s="52"/>
      <c r="F24" s="14">
        <f t="shared" si="0"/>
        <v>0</v>
      </c>
    </row>
    <row r="25" spans="1:6" s="11" customFormat="1" ht="35.25" customHeight="1">
      <c r="A25" s="31" t="s">
        <v>36</v>
      </c>
      <c r="B25" s="32" t="s">
        <v>82</v>
      </c>
      <c r="C25" s="33" t="s">
        <v>83</v>
      </c>
      <c r="D25" s="35">
        <v>8</v>
      </c>
      <c r="E25" s="52"/>
      <c r="F25" s="14">
        <f t="shared" si="0"/>
        <v>0</v>
      </c>
    </row>
    <row r="26" spans="1:6" s="11" customFormat="1" ht="35.25" customHeight="1">
      <c r="A26" s="31" t="s">
        <v>59</v>
      </c>
      <c r="B26" s="32" t="s">
        <v>84</v>
      </c>
      <c r="C26" s="33" t="s">
        <v>83</v>
      </c>
      <c r="D26" s="35">
        <v>8</v>
      </c>
      <c r="E26" s="52"/>
      <c r="F26" s="14">
        <f t="shared" si="0"/>
        <v>0</v>
      </c>
    </row>
    <row r="27" spans="1:6" s="11" customFormat="1" ht="35.25" customHeight="1">
      <c r="A27" s="31" t="s">
        <v>61</v>
      </c>
      <c r="B27" s="32" t="s">
        <v>85</v>
      </c>
      <c r="C27" s="33" t="s">
        <v>83</v>
      </c>
      <c r="D27" s="35">
        <v>12</v>
      </c>
      <c r="E27" s="52"/>
      <c r="F27" s="14">
        <f t="shared" si="0"/>
        <v>0</v>
      </c>
    </row>
    <row r="28" spans="1:6" s="11" customFormat="1" ht="37.5" customHeight="1">
      <c r="A28" s="39" t="s">
        <v>51</v>
      </c>
      <c r="B28" s="39"/>
      <c r="C28" s="39"/>
      <c r="D28" s="41">
        <f>ROUND(SUM(F6:F27),0)</f>
        <v>0</v>
      </c>
      <c r="E28" s="41"/>
      <c r="F28" s="23" t="s">
        <v>37</v>
      </c>
    </row>
  </sheetData>
  <sheetProtection password="CC79" sheet="1"/>
  <protectedRanges>
    <protectedRange sqref="E6:E9 E11:E12 E14:E16 E18:E19 E21:E22 E24:E27" name="区域1"/>
  </protectedRanges>
  <mergeCells count="6">
    <mergeCell ref="A28:C28"/>
    <mergeCell ref="D28:E28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31" header="0.5118110236220472" footer="0.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G9" sqref="G9"/>
    </sheetView>
  </sheetViews>
  <sheetFormatPr defaultColWidth="9.00390625" defaultRowHeight="14.25"/>
  <cols>
    <col min="1" max="1" width="9.50390625" style="2" customWidth="1"/>
    <col min="2" max="2" width="29.62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7" width="9.00390625" style="2" customWidth="1"/>
    <col min="8" max="8" width="11.625" style="2" bestFit="1" customWidth="1"/>
    <col min="9" max="16384" width="9.00390625" style="2" customWidth="1"/>
  </cols>
  <sheetData>
    <row r="1" spans="1:6" ht="48" customHeight="1">
      <c r="A1" s="36" t="s">
        <v>0</v>
      </c>
      <c r="B1" s="36"/>
      <c r="C1" s="36"/>
      <c r="D1" s="36"/>
      <c r="E1" s="36"/>
      <c r="F1" s="36"/>
    </row>
    <row r="2" spans="1:5" ht="33" customHeight="1">
      <c r="A2" s="2" t="s">
        <v>18</v>
      </c>
      <c r="B2" s="44" t="s">
        <v>87</v>
      </c>
      <c r="C2" s="44"/>
      <c r="D2" s="44"/>
      <c r="E2" s="2" t="s">
        <v>5</v>
      </c>
    </row>
    <row r="3" spans="1:6" s="3" customFormat="1" ht="39" customHeight="1">
      <c r="A3" s="38" t="s">
        <v>48</v>
      </c>
      <c r="B3" s="38"/>
      <c r="C3" s="38"/>
      <c r="D3" s="38"/>
      <c r="E3" s="38"/>
      <c r="F3" s="38"/>
    </row>
    <row r="4" spans="1:6" s="11" customFormat="1" ht="41.25" customHeight="1">
      <c r="A4" s="10" t="s">
        <v>21</v>
      </c>
      <c r="B4" s="10" t="s">
        <v>22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11" customFormat="1" ht="39.75" customHeight="1">
      <c r="A5" s="12" t="s">
        <v>23</v>
      </c>
      <c r="B5" s="13" t="s">
        <v>33</v>
      </c>
      <c r="C5" s="12" t="s">
        <v>24</v>
      </c>
      <c r="D5" s="12">
        <v>1</v>
      </c>
      <c r="E5" s="51"/>
      <c r="F5" s="14">
        <f>ROUND(D5*E5,0)</f>
        <v>0</v>
      </c>
    </row>
    <row r="6" spans="1:6" s="11" customFormat="1" ht="39.75" customHeight="1">
      <c r="A6" s="12" t="s">
        <v>28</v>
      </c>
      <c r="B6" s="13" t="s">
        <v>34</v>
      </c>
      <c r="C6" s="12" t="s">
        <v>24</v>
      </c>
      <c r="D6" s="12">
        <v>1</v>
      </c>
      <c r="E6" s="51"/>
      <c r="F6" s="14">
        <f>ROUND(D6*E6,0)</f>
        <v>0</v>
      </c>
    </row>
    <row r="7" spans="1:6" s="11" customFormat="1" ht="39.75" customHeight="1">
      <c r="A7" s="12" t="s">
        <v>35</v>
      </c>
      <c r="B7" s="13" t="s">
        <v>25</v>
      </c>
      <c r="C7" s="12" t="s">
        <v>24</v>
      </c>
      <c r="D7" s="12">
        <v>1</v>
      </c>
      <c r="E7" s="51"/>
      <c r="F7" s="14">
        <f>ROUND(D7*E7,0)</f>
        <v>0</v>
      </c>
    </row>
    <row r="8" spans="1:6" s="11" customFormat="1" ht="39.75" customHeight="1">
      <c r="A8" s="12" t="s">
        <v>32</v>
      </c>
      <c r="B8" s="13" t="s">
        <v>43</v>
      </c>
      <c r="C8" s="12" t="s">
        <v>24</v>
      </c>
      <c r="D8" s="12">
        <v>1</v>
      </c>
      <c r="E8" s="51"/>
      <c r="F8" s="14">
        <f>ROUND(D8*E8,0)</f>
        <v>0</v>
      </c>
    </row>
    <row r="9" spans="1:6" s="11" customFormat="1" ht="39.75" customHeight="1">
      <c r="A9" s="12" t="s">
        <v>26</v>
      </c>
      <c r="B9" s="13" t="s">
        <v>27</v>
      </c>
      <c r="C9" s="12" t="s">
        <v>24</v>
      </c>
      <c r="D9" s="12">
        <v>1</v>
      </c>
      <c r="E9" s="51"/>
      <c r="F9" s="14">
        <f>ROUND(D9*E9,0)</f>
        <v>0</v>
      </c>
    </row>
    <row r="10" spans="1:14" s="11" customFormat="1" ht="45.75" customHeight="1">
      <c r="A10" s="39" t="s">
        <v>49</v>
      </c>
      <c r="B10" s="39"/>
      <c r="C10" s="39"/>
      <c r="D10" s="41">
        <f>ROUND(SUM(F5:F9),0)</f>
        <v>0</v>
      </c>
      <c r="E10" s="41"/>
      <c r="F10" s="15" t="s">
        <v>19</v>
      </c>
      <c r="G10" s="16"/>
      <c r="H10" s="16"/>
      <c r="I10" s="16"/>
      <c r="J10" s="16"/>
      <c r="K10" s="16"/>
      <c r="L10" s="16"/>
      <c r="M10" s="16"/>
      <c r="N10" s="16"/>
    </row>
    <row r="11" ht="32.25" customHeight="1"/>
    <row r="12" ht="25.5" customHeight="1">
      <c r="A12" s="4"/>
    </row>
  </sheetData>
  <sheetProtection password="CA7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9" sqref="G9"/>
    </sheetView>
  </sheetViews>
  <sheetFormatPr defaultColWidth="9.00390625" defaultRowHeight="14.25"/>
  <cols>
    <col min="1" max="1" width="11.00390625" style="2" customWidth="1"/>
    <col min="2" max="2" width="26.375" style="6" customWidth="1"/>
    <col min="3" max="3" width="9.50390625" style="2" customWidth="1"/>
    <col min="4" max="4" width="11.00390625" style="7" customWidth="1"/>
    <col min="5" max="5" width="10.25390625" style="8" customWidth="1"/>
    <col min="6" max="6" width="12.125" style="8" customWidth="1"/>
    <col min="7" max="16384" width="9.00390625" style="2" customWidth="1"/>
  </cols>
  <sheetData>
    <row r="1" spans="1:6" ht="42.75" customHeight="1">
      <c r="A1" s="36" t="s">
        <v>0</v>
      </c>
      <c r="B1" s="36"/>
      <c r="C1" s="36"/>
      <c r="D1" s="36"/>
      <c r="E1" s="36"/>
      <c r="F1" s="36"/>
    </row>
    <row r="2" spans="1:6" ht="42.75" customHeight="1">
      <c r="A2" s="5" t="s">
        <v>18</v>
      </c>
      <c r="B2" s="45" t="str">
        <f>'第100章（高徐路）'!B2:D2</f>
        <v>大兴区高徐路预防性养护工程—交通工程</v>
      </c>
      <c r="C2" s="45"/>
      <c r="D2" s="45"/>
      <c r="E2" s="43" t="s">
        <v>6</v>
      </c>
      <c r="F2" s="43"/>
    </row>
    <row r="3" spans="1:6" ht="38.25" customHeight="1">
      <c r="A3" s="38" t="s">
        <v>50</v>
      </c>
      <c r="B3" s="38"/>
      <c r="C3" s="38"/>
      <c r="D3" s="38"/>
      <c r="E3" s="38"/>
      <c r="F3" s="38"/>
    </row>
    <row r="4" spans="1:6" s="11" customFormat="1" ht="38.25" customHeight="1">
      <c r="A4" s="10" t="s">
        <v>21</v>
      </c>
      <c r="B4" s="17" t="s">
        <v>22</v>
      </c>
      <c r="C4" s="10" t="s">
        <v>1</v>
      </c>
      <c r="D4" s="18" t="s">
        <v>2</v>
      </c>
      <c r="E4" s="19" t="s">
        <v>3</v>
      </c>
      <c r="F4" s="19" t="s">
        <v>4</v>
      </c>
    </row>
    <row r="5" spans="1:6" s="11" customFormat="1" ht="38.25" customHeight="1">
      <c r="A5" s="20" t="s">
        <v>55</v>
      </c>
      <c r="B5" s="21" t="s">
        <v>56</v>
      </c>
      <c r="C5" s="20" t="s">
        <v>29</v>
      </c>
      <c r="D5" s="22"/>
      <c r="E5" s="52"/>
      <c r="F5" s="14"/>
    </row>
    <row r="6" spans="1:6" s="11" customFormat="1" ht="38.25" customHeight="1">
      <c r="A6" s="24" t="s">
        <v>36</v>
      </c>
      <c r="B6" s="21" t="s">
        <v>89</v>
      </c>
      <c r="C6" s="20" t="s">
        <v>58</v>
      </c>
      <c r="D6" s="22">
        <v>19</v>
      </c>
      <c r="E6" s="52"/>
      <c r="F6" s="14">
        <f>ROUND(D6*E6,0)</f>
        <v>0</v>
      </c>
    </row>
    <row r="7" spans="1:6" s="11" customFormat="1" ht="38.25" customHeight="1">
      <c r="A7" s="20" t="s">
        <v>63</v>
      </c>
      <c r="B7" s="21" t="s">
        <v>64</v>
      </c>
      <c r="C7" s="20" t="s">
        <v>29</v>
      </c>
      <c r="D7" s="22"/>
      <c r="E7" s="52"/>
      <c r="F7" s="14"/>
    </row>
    <row r="8" spans="1:6" s="11" customFormat="1" ht="38.25" customHeight="1">
      <c r="A8" s="24" t="s">
        <v>59</v>
      </c>
      <c r="B8" s="25" t="s">
        <v>90</v>
      </c>
      <c r="C8" s="20" t="s">
        <v>58</v>
      </c>
      <c r="D8" s="22">
        <v>6</v>
      </c>
      <c r="E8" s="52"/>
      <c r="F8" s="14">
        <f>ROUND(D8*E8,0)</f>
        <v>0</v>
      </c>
    </row>
    <row r="9" spans="1:6" s="11" customFormat="1" ht="38.25" customHeight="1">
      <c r="A9" s="24" t="s">
        <v>72</v>
      </c>
      <c r="B9" s="25" t="s">
        <v>91</v>
      </c>
      <c r="C9" s="20" t="s">
        <v>92</v>
      </c>
      <c r="D9" s="22">
        <v>3</v>
      </c>
      <c r="E9" s="52"/>
      <c r="F9" s="14">
        <f>ROUND(D9*E9,0)</f>
        <v>0</v>
      </c>
    </row>
    <row r="10" spans="1:6" s="11" customFormat="1" ht="38.25" customHeight="1">
      <c r="A10" s="24" t="s">
        <v>93</v>
      </c>
      <c r="B10" s="21" t="s">
        <v>94</v>
      </c>
      <c r="C10" s="20" t="s">
        <v>92</v>
      </c>
      <c r="D10" s="22">
        <v>36</v>
      </c>
      <c r="E10" s="52"/>
      <c r="F10" s="14">
        <f>ROUND(D10*E10,0)</f>
        <v>0</v>
      </c>
    </row>
    <row r="11" spans="1:6" s="11" customFormat="1" ht="38.25" customHeight="1">
      <c r="A11" s="24" t="s">
        <v>96</v>
      </c>
      <c r="B11" s="21" t="s">
        <v>95</v>
      </c>
      <c r="C11" s="20" t="s">
        <v>77</v>
      </c>
      <c r="D11" s="22">
        <v>76</v>
      </c>
      <c r="E11" s="52"/>
      <c r="F11" s="14">
        <f>ROUND(D11*E11,0)</f>
        <v>0</v>
      </c>
    </row>
    <row r="12" spans="1:6" s="11" customFormat="1" ht="38.25" customHeight="1">
      <c r="A12" s="24" t="s">
        <v>44</v>
      </c>
      <c r="B12" s="21" t="s">
        <v>78</v>
      </c>
      <c r="C12" s="20" t="s">
        <v>29</v>
      </c>
      <c r="D12" s="22"/>
      <c r="E12" s="52"/>
      <c r="F12" s="14"/>
    </row>
    <row r="13" spans="1:6" s="11" customFormat="1" ht="38.25" customHeight="1">
      <c r="A13" s="20" t="s">
        <v>30</v>
      </c>
      <c r="B13" s="21" t="s">
        <v>45</v>
      </c>
      <c r="C13" s="20" t="s">
        <v>31</v>
      </c>
      <c r="D13" s="26">
        <v>2632.1</v>
      </c>
      <c r="E13" s="52"/>
      <c r="F13" s="14">
        <f>ROUND(D13*E13,0)</f>
        <v>0</v>
      </c>
    </row>
    <row r="14" spans="1:6" s="11" customFormat="1" ht="37.5" customHeight="1">
      <c r="A14" s="39" t="s">
        <v>52</v>
      </c>
      <c r="B14" s="39"/>
      <c r="C14" s="39"/>
      <c r="D14" s="41">
        <f>ROUND(SUM(F6:F13),0)</f>
        <v>0</v>
      </c>
      <c r="E14" s="41"/>
      <c r="F14" s="23" t="s">
        <v>19</v>
      </c>
    </row>
  </sheetData>
  <sheetProtection password="CA79" sheet="1"/>
  <protectedRanges>
    <protectedRange sqref="E6 E8:E11 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80314960629921" right="0.7480314960629921" top="0.7874015748031497" bottom="1.05" header="0.5118110236220472" footer="1.0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G9" sqref="G9"/>
    </sheetView>
  </sheetViews>
  <sheetFormatPr defaultColWidth="9.00390625" defaultRowHeight="14.25"/>
  <cols>
    <col min="1" max="2" width="6.75390625" style="1" customWidth="1"/>
    <col min="3" max="3" width="25.75390625" style="1" customWidth="1"/>
    <col min="4" max="5" width="13.75390625" style="1" customWidth="1"/>
    <col min="6" max="6" width="16.25390625" style="54" customWidth="1"/>
    <col min="7" max="16384" width="9.00390625" style="1" customWidth="1"/>
  </cols>
  <sheetData>
    <row r="1" spans="1:6" ht="33" customHeight="1">
      <c r="A1" s="49" t="s">
        <v>7</v>
      </c>
      <c r="B1" s="49"/>
      <c r="C1" s="49"/>
      <c r="D1" s="49"/>
      <c r="E1" s="49"/>
      <c r="F1" s="49"/>
    </row>
    <row r="2" spans="1:6" s="9" customFormat="1" ht="39" customHeight="1">
      <c r="A2" s="57" t="s">
        <v>98</v>
      </c>
      <c r="B2" s="57"/>
      <c r="C2" s="57"/>
      <c r="D2" s="57"/>
      <c r="E2" s="57"/>
      <c r="F2" s="57"/>
    </row>
    <row r="3" spans="1:6" s="29" customFormat="1" ht="39" customHeight="1">
      <c r="A3" s="27" t="s">
        <v>8</v>
      </c>
      <c r="B3" s="27" t="s">
        <v>9</v>
      </c>
      <c r="C3" s="27" t="s">
        <v>10</v>
      </c>
      <c r="D3" s="28" t="s">
        <v>53</v>
      </c>
      <c r="E3" s="28" t="s">
        <v>54</v>
      </c>
      <c r="F3" s="53" t="s">
        <v>20</v>
      </c>
    </row>
    <row r="4" spans="1:6" s="29" customFormat="1" ht="33" customHeight="1">
      <c r="A4" s="30">
        <v>1</v>
      </c>
      <c r="B4" s="30">
        <v>100</v>
      </c>
      <c r="C4" s="30" t="s">
        <v>11</v>
      </c>
      <c r="D4" s="55">
        <f>'第100章（三太路）'!D10:E10</f>
        <v>0</v>
      </c>
      <c r="E4" s="55">
        <f>SUM('第100章（高徐路）'!D10:E10)</f>
        <v>0</v>
      </c>
      <c r="F4" s="56">
        <f>SUM(D4:E4)</f>
        <v>0</v>
      </c>
    </row>
    <row r="5" spans="1:6" s="29" customFormat="1" ht="33" customHeight="1">
      <c r="A5" s="30">
        <v>2</v>
      </c>
      <c r="B5" s="30">
        <v>200</v>
      </c>
      <c r="C5" s="30" t="s">
        <v>12</v>
      </c>
      <c r="D5" s="55"/>
      <c r="E5" s="55"/>
      <c r="F5" s="56"/>
    </row>
    <row r="6" spans="1:6" s="29" customFormat="1" ht="33" customHeight="1">
      <c r="A6" s="30">
        <v>3</v>
      </c>
      <c r="B6" s="30">
        <v>300</v>
      </c>
      <c r="C6" s="30" t="s">
        <v>13</v>
      </c>
      <c r="D6" s="55"/>
      <c r="E6" s="55"/>
      <c r="F6" s="56"/>
    </row>
    <row r="7" spans="1:6" s="29" customFormat="1" ht="33" customHeight="1">
      <c r="A7" s="30">
        <v>4</v>
      </c>
      <c r="B7" s="30">
        <v>400</v>
      </c>
      <c r="C7" s="30" t="s">
        <v>14</v>
      </c>
      <c r="D7" s="55"/>
      <c r="E7" s="55"/>
      <c r="F7" s="56"/>
    </row>
    <row r="8" spans="1:6" s="29" customFormat="1" ht="33" customHeight="1">
      <c r="A8" s="30">
        <v>5</v>
      </c>
      <c r="B8" s="30">
        <v>500</v>
      </c>
      <c r="C8" s="30" t="s">
        <v>15</v>
      </c>
      <c r="D8" s="55"/>
      <c r="E8" s="55"/>
      <c r="F8" s="56"/>
    </row>
    <row r="9" spans="1:6" s="29" customFormat="1" ht="33" customHeight="1">
      <c r="A9" s="30">
        <v>6</v>
      </c>
      <c r="B9" s="30">
        <v>600</v>
      </c>
      <c r="C9" s="30" t="s">
        <v>16</v>
      </c>
      <c r="D9" s="55">
        <f>'第600章（三太路）'!D28:E28</f>
        <v>0</v>
      </c>
      <c r="E9" s="55">
        <f>SUM('第600章（高徐路）'!D14:E14)</f>
        <v>0</v>
      </c>
      <c r="F9" s="56">
        <f aca="true" t="shared" si="0" ref="F9:F16">SUM(D9:E9)</f>
        <v>0</v>
      </c>
    </row>
    <row r="10" spans="1:6" s="29" customFormat="1" ht="33" customHeight="1">
      <c r="A10" s="30">
        <v>7</v>
      </c>
      <c r="B10" s="30">
        <v>700</v>
      </c>
      <c r="C10" s="30" t="s">
        <v>17</v>
      </c>
      <c r="D10" s="55"/>
      <c r="E10" s="55"/>
      <c r="F10" s="56"/>
    </row>
    <row r="11" spans="1:6" s="29" customFormat="1" ht="33" customHeight="1">
      <c r="A11" s="30">
        <v>8</v>
      </c>
      <c r="B11" s="48" t="s">
        <v>38</v>
      </c>
      <c r="C11" s="48"/>
      <c r="D11" s="55">
        <f>SUM(D4:D10)</f>
        <v>0</v>
      </c>
      <c r="E11" s="55">
        <f>SUM(E4:E10)</f>
        <v>0</v>
      </c>
      <c r="F11" s="56">
        <f>SUM(F4:F10)</f>
        <v>0</v>
      </c>
    </row>
    <row r="12" spans="1:6" s="29" customFormat="1" ht="40.5" customHeight="1">
      <c r="A12" s="30">
        <v>9</v>
      </c>
      <c r="B12" s="48" t="s">
        <v>39</v>
      </c>
      <c r="C12" s="48"/>
      <c r="D12" s="55"/>
      <c r="E12" s="55"/>
      <c r="F12" s="56"/>
    </row>
    <row r="13" spans="1:6" s="29" customFormat="1" ht="40.5" customHeight="1">
      <c r="A13" s="30">
        <v>10</v>
      </c>
      <c r="B13" s="48" t="s">
        <v>40</v>
      </c>
      <c r="C13" s="48"/>
      <c r="D13" s="55">
        <f>ROUND((175410*0.015),0)</f>
        <v>2631</v>
      </c>
      <c r="E13" s="55">
        <f>ROUND((181769*0.015),0)</f>
        <v>2727</v>
      </c>
      <c r="F13" s="56">
        <f t="shared" si="0"/>
        <v>5358</v>
      </c>
    </row>
    <row r="14" spans="1:6" s="29" customFormat="1" ht="56.25" customHeight="1">
      <c r="A14" s="30">
        <v>11</v>
      </c>
      <c r="B14" s="50" t="s">
        <v>41</v>
      </c>
      <c r="C14" s="50"/>
      <c r="D14" s="55">
        <f>D11-D12-D13</f>
        <v>-2631</v>
      </c>
      <c r="E14" s="55">
        <f>E11-E12-E13</f>
        <v>-2727</v>
      </c>
      <c r="F14" s="56">
        <f t="shared" si="0"/>
        <v>-5358</v>
      </c>
    </row>
    <row r="15" spans="1:6" s="29" customFormat="1" ht="40.5" customHeight="1">
      <c r="A15" s="30">
        <v>12</v>
      </c>
      <c r="B15" s="48" t="s">
        <v>86</v>
      </c>
      <c r="C15" s="48"/>
      <c r="D15" s="55">
        <f>ROUND((D14*0.03),)</f>
        <v>-79</v>
      </c>
      <c r="E15" s="55">
        <f>ROUND((E14*0.03),)</f>
        <v>-82</v>
      </c>
      <c r="F15" s="56">
        <f t="shared" si="0"/>
        <v>-161</v>
      </c>
    </row>
    <row r="16" spans="1:6" s="29" customFormat="1" ht="40.5" customHeight="1">
      <c r="A16" s="30">
        <v>13</v>
      </c>
      <c r="B16" s="48" t="s">
        <v>42</v>
      </c>
      <c r="C16" s="48"/>
      <c r="D16" s="55">
        <f>D15+D11</f>
        <v>-79</v>
      </c>
      <c r="E16" s="55">
        <f>E15+E11</f>
        <v>-82</v>
      </c>
      <c r="F16" s="56">
        <f t="shared" si="0"/>
        <v>-161</v>
      </c>
    </row>
    <row r="17" spans="1:6" ht="30" customHeight="1">
      <c r="A17" s="46"/>
      <c r="B17" s="47"/>
      <c r="C17" s="47"/>
      <c r="D17" s="47"/>
      <c r="E17" s="47"/>
      <c r="F17" s="47"/>
    </row>
  </sheetData>
  <sheetProtection password="D3F9" sheet="1"/>
  <mergeCells count="9">
    <mergeCell ref="A2:F2"/>
    <mergeCell ref="A17:F17"/>
    <mergeCell ref="B13:C13"/>
    <mergeCell ref="A1:F1"/>
    <mergeCell ref="B11:C11"/>
    <mergeCell ref="B12:C12"/>
    <mergeCell ref="B16:C16"/>
    <mergeCell ref="B14:C14"/>
    <mergeCell ref="B15:C15"/>
  </mergeCells>
  <printOptions horizontalCentered="1"/>
  <pageMargins left="0.7" right="0.35" top="0.75" bottom="1.73" header="0.3" footer="1.1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2016-09-09T01:50:11Z</cp:lastPrinted>
  <dcterms:created xsi:type="dcterms:W3CDTF">2008-04-07T07:00:19Z</dcterms:created>
  <dcterms:modified xsi:type="dcterms:W3CDTF">2016-09-09T01:50:26Z</dcterms:modified>
  <cp:category/>
  <cp:version/>
  <cp:contentType/>
  <cp:contentStatus/>
</cp:coreProperties>
</file>