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611" activeTab="0"/>
  </bookViews>
  <sheets>
    <sheet name="第100章" sheetId="1" r:id="rId1"/>
    <sheet name="第700章（北务服务区示范站）" sheetId="2" r:id="rId2"/>
    <sheet name="第700章（夏各庄收费站第一次景观提升)" sheetId="3" r:id="rId3"/>
    <sheet name="第700章（夏各庄收费站第二次景观提升)" sheetId="4" r:id="rId4"/>
    <sheet name="第700章（吴各庄收费站第一次景观提升）" sheetId="5" r:id="rId5"/>
    <sheet name="第700章（吴各庄收费站第二次景观提升）" sheetId="6" r:id="rId6"/>
    <sheet name="汇总表" sheetId="7" r:id="rId7"/>
  </sheets>
  <definedNames>
    <definedName name="_xlnm.Print_Titles" localSheetId="1">'第700章（北务服务区示范站）'!$1:$4</definedName>
    <definedName name="_xlnm.Print_Titles" localSheetId="5">'第700章（吴各庄收费站第二次景观提升）'!$1:$4</definedName>
    <definedName name="_xlnm.Print_Titles" localSheetId="4">'第700章（吴各庄收费站第一次景观提升）'!$1:$4</definedName>
    <definedName name="_xlnm.Print_Titles" localSheetId="3">'第700章（夏各庄收费站第二次景观提升)'!$1:$4</definedName>
    <definedName name="_xlnm.Print_Titles" localSheetId="2">'第700章（夏各庄收费站第一次景观提升)'!$1:$4</definedName>
  </definedNames>
  <calcPr fullCalcOnLoad="1"/>
</workbook>
</file>

<file path=xl/sharedStrings.xml><?xml version="1.0" encoding="utf-8"?>
<sst xmlns="http://schemas.openxmlformats.org/spreadsheetml/2006/main" count="374" uniqueCount="134">
  <si>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</si>
  <si>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</si>
  <si>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</si>
  <si>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</si>
  <si>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</si>
  <si>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</si>
  <si>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</si>
  <si>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</si>
  <si>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</si>
  <si>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</si>
  <si>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</si>
  <si>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</si>
  <si>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</si>
  <si>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</si>
  <si>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</si>
  <si>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</si>
  <si>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</si>
  <si>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工程名称：</t>
  </si>
  <si>
    <t>元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</si>
  <si>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</si>
  <si>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</si>
  <si>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</si>
  <si>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</si>
  <si>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</si>
  <si>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</si>
  <si>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</si>
  <si>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</si>
  <si>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</si>
  <si>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</si>
  <si>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</si>
  <si>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施工环保费</t>
  </si>
  <si>
    <t>102-3</t>
  </si>
  <si>
    <t>已包含在清单合计中的安全生产费(非竞争性部分)</t>
  </si>
  <si>
    <t>702-1</t>
  </si>
  <si>
    <t>开挖并铺设表土</t>
  </si>
  <si>
    <t>-a</t>
  </si>
  <si>
    <t>m3</t>
  </si>
  <si>
    <t>-b</t>
  </si>
  <si>
    <t>704-1</t>
  </si>
  <si>
    <t>人工种植乔木</t>
  </si>
  <si>
    <t>株</t>
  </si>
  <si>
    <t>m2</t>
  </si>
  <si>
    <r>
      <t>清单  第</t>
    </r>
    <r>
      <rPr>
        <sz val="12"/>
        <rFont val="宋体"/>
        <family val="0"/>
      </rPr>
      <t>700章 合计   人民币</t>
    </r>
  </si>
  <si>
    <t>清单  第100章 合计   人民币</t>
  </si>
  <si>
    <t>清单      第100章   总则</t>
  </si>
  <si>
    <t>金额（元）</t>
  </si>
  <si>
    <t>竣工文件</t>
  </si>
  <si>
    <t>104-1</t>
  </si>
  <si>
    <t/>
  </si>
  <si>
    <t>整理绿化用地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</si>
  <si>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</si>
  <si>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回填种植土</t>
  </si>
  <si>
    <t>移植白皮松（H=4.5-5m）</t>
  </si>
  <si>
    <t>移植银杏（D=8-10cm）</t>
  </si>
  <si>
    <t>-c</t>
  </si>
  <si>
    <t>移植金叶榆（D=8-10cm）</t>
  </si>
  <si>
    <t>-d</t>
  </si>
  <si>
    <t>补植金枝国槐（D=8-10cm）</t>
  </si>
  <si>
    <t>-e</t>
  </si>
  <si>
    <t>补植白蜡（D=8-10cm）</t>
  </si>
  <si>
    <t>704-2</t>
  </si>
  <si>
    <t>人工种植灌木</t>
  </si>
  <si>
    <t>移植紫叶李（D=6-7cm）</t>
  </si>
  <si>
    <t>移植玉兰（D=6-7cm）</t>
  </si>
  <si>
    <t>补植碧桃（D=6-7cm）</t>
  </si>
  <si>
    <t>补植金银木（H=2-2.5m）</t>
  </si>
  <si>
    <t>-f</t>
  </si>
  <si>
    <t>补植丁香（H=1.8-2.0m）</t>
  </si>
  <si>
    <t>-g</t>
  </si>
  <si>
    <t>补植丛生紫薇（H=1.2-1.5m）</t>
  </si>
  <si>
    <t>704-4</t>
  </si>
  <si>
    <t>人工种植绿篱色块</t>
  </si>
  <si>
    <t>补植沙地柏（H=0.6-0.8m，5株/m2）</t>
  </si>
  <si>
    <t>704-5</t>
  </si>
  <si>
    <t>人工种植地被</t>
  </si>
  <si>
    <t>补植大花萱草（H=0.15-0.3，36株/平米，3-5芽/株）</t>
  </si>
  <si>
    <t>704-6</t>
  </si>
  <si>
    <t>人工种植花卉</t>
  </si>
  <si>
    <t>704-7</t>
  </si>
  <si>
    <t>人工种植竹类</t>
  </si>
  <si>
    <t>补植早园竹（H=2.5-3m，25株/m2）</t>
  </si>
  <si>
    <t>703-2</t>
  </si>
  <si>
    <t>种植草皮</t>
  </si>
  <si>
    <t>移植卫矛（H=1.0-1.2m,修剪后H=0.8m）</t>
  </si>
  <si>
    <t>-h</t>
  </si>
  <si>
    <t>补植北海道黄杨（H=1.8-2.0m，36株/m）</t>
  </si>
  <si>
    <t>补植大叶黄杨（H=1.0-1.2m，修剪后H=0.8m，36株/m2）</t>
  </si>
  <si>
    <t>补植三七景天（36株/平米,冠幅0.2-0.3m）</t>
  </si>
  <si>
    <t>补植时令花卉（80株/平米，四季海棠，凤仙花，矮牵牛）</t>
  </si>
  <si>
    <t>补植各色月季（H=0.8-1.0m，16株/平米，多年生）</t>
  </si>
  <si>
    <t>移植桧柏（H=1.5-2m）</t>
  </si>
  <si>
    <t>移植紫叶李（D=5-6cm）</t>
  </si>
  <si>
    <t>补植连翘（H=1.2-1.5m，5株/m2）</t>
  </si>
  <si>
    <t>补植丝兰（H=0.3-0.6m）</t>
  </si>
  <si>
    <t>补植鸢尾（25株/平米，2-3芽/株）</t>
  </si>
  <si>
    <t>补植马蔺（9株/平米，2-3芽/株）</t>
  </si>
  <si>
    <t>补植景天（25株/平米，2-3芽/株）</t>
  </si>
  <si>
    <t>补植地被菊（30株/平米）</t>
  </si>
  <si>
    <r>
      <t>清单  第</t>
    </r>
    <r>
      <rPr>
        <b/>
        <sz val="14"/>
        <rFont val="宋体"/>
        <family val="0"/>
      </rPr>
      <t>700章  绿化及环境保护设施</t>
    </r>
    <r>
      <rPr>
        <b/>
        <sz val="12"/>
        <rFont val="宋体"/>
        <family val="0"/>
      </rPr>
      <t>（夏各庄收费站第一次景观提升）</t>
    </r>
  </si>
  <si>
    <r>
      <t>清单     第</t>
    </r>
    <r>
      <rPr>
        <b/>
        <sz val="14"/>
        <rFont val="宋体"/>
        <family val="0"/>
      </rPr>
      <t>700章  绿化及环境保护设施</t>
    </r>
    <r>
      <rPr>
        <b/>
        <sz val="12"/>
        <rFont val="宋体"/>
        <family val="0"/>
      </rPr>
      <t>（北务服务区示范站）</t>
    </r>
  </si>
  <si>
    <r>
      <t>清单  第</t>
    </r>
    <r>
      <rPr>
        <b/>
        <sz val="14"/>
        <rFont val="宋体"/>
        <family val="0"/>
      </rPr>
      <t>700章  绿化及环境保护设施</t>
    </r>
    <r>
      <rPr>
        <b/>
        <sz val="12"/>
        <rFont val="宋体"/>
        <family val="0"/>
      </rPr>
      <t>（夏各庄收费站第二次景观提升）</t>
    </r>
  </si>
  <si>
    <t>703-1</t>
  </si>
  <si>
    <t>撒播草种</t>
  </si>
  <si>
    <t>撒播二月兰</t>
  </si>
  <si>
    <t>新植油松（H=4.5-5m）</t>
  </si>
  <si>
    <t>新植国槐（D=8-10cm）</t>
  </si>
  <si>
    <t>新植银杏（D=8-10cm）</t>
  </si>
  <si>
    <t>新植金叶刺槐（D=8-10cm）</t>
  </si>
  <si>
    <t>新植丁香（H=1.5-1.8m）</t>
  </si>
  <si>
    <t>移植红瑞木（H=1.0-1.2cm）</t>
  </si>
  <si>
    <r>
      <t>清单  第</t>
    </r>
    <r>
      <rPr>
        <b/>
        <sz val="14"/>
        <rFont val="宋体"/>
        <family val="0"/>
      </rPr>
      <t>700章  绿化及环境保护设施</t>
    </r>
    <r>
      <rPr>
        <b/>
        <sz val="12"/>
        <rFont val="宋体"/>
        <family val="0"/>
      </rPr>
      <t>（吴各庄收费站第一次景观提升）</t>
    </r>
  </si>
  <si>
    <t>补植草坪（铺草卷）</t>
  </si>
  <si>
    <t>补植金娃娃萱草（36株/平米，3-5芽/株）</t>
  </si>
  <si>
    <t>补植品种月季（9株/平米，2年生）</t>
  </si>
  <si>
    <t>补植丰花月季（9株/平米，2年生）</t>
  </si>
  <si>
    <r>
      <t>清单  第</t>
    </r>
    <r>
      <rPr>
        <b/>
        <sz val="14"/>
        <rFont val="宋体"/>
        <family val="0"/>
      </rPr>
      <t>700章  绿化及环境保护设施</t>
    </r>
    <r>
      <rPr>
        <b/>
        <sz val="12"/>
        <rFont val="宋体"/>
        <family val="0"/>
      </rPr>
      <t>（吴各庄收费站第二次景观提升）</t>
    </r>
  </si>
  <si>
    <t>新植元宝枫（D=8-10cm）</t>
  </si>
  <si>
    <t>新植白蜡（D=8-10cm）</t>
  </si>
  <si>
    <t>新植臭春（D=8-10cm）</t>
  </si>
  <si>
    <t>新植金叶榆（D=5-6cm）</t>
  </si>
  <si>
    <t>新植碧桃（D=5-6cm）</t>
  </si>
  <si>
    <t>新植紫薇（H=1.2-1.5cm）</t>
  </si>
  <si>
    <t>新植连翘（H=1.2-1.5m）</t>
  </si>
  <si>
    <t>新植沙地柏（H=0.6-0.8m，5株/m2）</t>
  </si>
  <si>
    <t>新植大叶黄杨（H=1.0-1.2m，修剪后H=0.8m，25株/m2）</t>
  </si>
  <si>
    <t>新植金娃娃萱草（25株/平米，2-3芽/株）</t>
  </si>
  <si>
    <t>新植景天（25株/平米，2-3芽/株）</t>
  </si>
  <si>
    <t>绿化及环境保护（吴各庄收费站第二次景观提升）</t>
  </si>
  <si>
    <t>绿化及环境保护（吴各庄收费站第一次景观提升）</t>
  </si>
  <si>
    <t>绿化及环境保护（夏各庄收费站第二次景观提升)</t>
  </si>
  <si>
    <t>绿化及环境保护（夏各庄收费站第一次景观提升)</t>
  </si>
  <si>
    <t>绿化及环境保护（北务服务区示范站）</t>
  </si>
  <si>
    <t>补植冷季型草坪（铺草卷）</t>
  </si>
  <si>
    <t>2016年京平高速公路养护工程施工招标第S4标段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</si>
</sst>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0.0_ "/>
    <numFmt numFmtId="190" formatCode="0.0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177" fontId="4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77" fontId="48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13" xfId="0" applyNumberFormat="1" applyFont="1" applyFill="1" applyBorder="1" applyAlignment="1">
      <alignment horizontal="center" vertical="center" shrinkToFit="1"/>
    </xf>
    <xf numFmtId="177" fontId="3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/>
    </xf>
    <xf numFmtId="177" fontId="5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4" xfId="0" applyFont="1" applyFill="1" applyBorder="1" applyAlignment="1">
      <alignment horizontal="right" vertical="center"/>
    </xf>
    <xf numFmtId="0" fontId="47" fillId="0" borderId="14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9.50390625" style="6" customWidth="1"/>
    <col min="2" max="2" width="29.50390625" style="6" customWidth="1"/>
    <col min="3" max="3" width="7.375" style="6" customWidth="1"/>
    <col min="4" max="4" width="10.125" style="6" customWidth="1"/>
    <col min="5" max="5" width="11.375" style="6" customWidth="1"/>
    <col min="6" max="6" width="13.00390625" style="6" customWidth="1"/>
    <col min="7" max="16384" width="9.00390625" style="6" customWidth="1"/>
  </cols>
  <sheetData>
    <row r="1" spans="1:6" ht="39" customHeight="1">
      <c r="A1" s="33" t="s">
        <v>0</v>
      </c>
      <c r="B1" s="33"/>
      <c r="C1" s="33"/>
      <c r="D1" s="33"/>
      <c r="E1" s="33"/>
      <c r="F1" s="33"/>
    </row>
    <row r="2" spans="1:6" ht="39" customHeight="1">
      <c r="A2" s="6" t="s">
        <v>17</v>
      </c>
      <c r="B2" s="34" t="s">
        <v>133</v>
      </c>
      <c r="C2" s="34"/>
      <c r="D2" s="34"/>
      <c r="E2" s="38" t="s">
        <v>5</v>
      </c>
      <c r="F2" s="38"/>
    </row>
    <row r="3" spans="1:6" ht="39.75" customHeight="1">
      <c r="A3" s="35" t="s">
        <v>44</v>
      </c>
      <c r="B3" s="35"/>
      <c r="C3" s="35"/>
      <c r="D3" s="35"/>
      <c r="E3" s="35"/>
      <c r="F3" s="35"/>
    </row>
    <row r="4" spans="1:6" ht="39.75" customHeight="1">
      <c r="A4" s="8" t="s">
        <v>21</v>
      </c>
      <c r="B4" s="8" t="s">
        <v>22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39.75" customHeight="1">
      <c r="A5" s="22" t="s">
        <v>23</v>
      </c>
      <c r="B5" s="22" t="s">
        <v>46</v>
      </c>
      <c r="C5" s="22" t="s">
        <v>24</v>
      </c>
      <c r="D5" s="22">
        <v>1</v>
      </c>
      <c r="E5" s="28"/>
      <c r="F5" s="11">
        <f>ROUND(D5*E5,0)</f>
        <v>0</v>
      </c>
    </row>
    <row r="6" spans="1:6" ht="39.75" customHeight="1">
      <c r="A6" s="22" t="s">
        <v>27</v>
      </c>
      <c r="B6" s="22" t="s">
        <v>30</v>
      </c>
      <c r="C6" s="22" t="s">
        <v>24</v>
      </c>
      <c r="D6" s="22">
        <v>1</v>
      </c>
      <c r="E6" s="28"/>
      <c r="F6" s="11">
        <f>ROUND(D6*E6,0)</f>
        <v>0</v>
      </c>
    </row>
    <row r="7" spans="1:6" ht="39.75" customHeight="1">
      <c r="A7" s="22" t="s">
        <v>31</v>
      </c>
      <c r="B7" s="22" t="s">
        <v>25</v>
      </c>
      <c r="C7" s="22" t="s">
        <v>24</v>
      </c>
      <c r="D7" s="22">
        <v>1</v>
      </c>
      <c r="E7" s="28"/>
      <c r="F7" s="11">
        <f>ROUND(D7*E7,0)</f>
        <v>0</v>
      </c>
    </row>
    <row r="8" spans="1:6" ht="39.75" customHeight="1">
      <c r="A8" s="22" t="s">
        <v>47</v>
      </c>
      <c r="B8" s="22" t="s">
        <v>26</v>
      </c>
      <c r="C8" s="22" t="s">
        <v>24</v>
      </c>
      <c r="D8" s="22">
        <v>1</v>
      </c>
      <c r="E8" s="28"/>
      <c r="F8" s="11">
        <f>ROUND(D8*E8,0)</f>
        <v>0</v>
      </c>
    </row>
    <row r="9" spans="1:14" ht="39.75" customHeight="1">
      <c r="A9" s="36" t="s">
        <v>43</v>
      </c>
      <c r="B9" s="36"/>
      <c r="C9" s="36"/>
      <c r="D9" s="37">
        <f>ROUND(SUM(F5:F8),0)</f>
        <v>0</v>
      </c>
      <c r="E9" s="37"/>
      <c r="F9" s="13" t="s">
        <v>18</v>
      </c>
      <c r="G9" s="14"/>
      <c r="H9" s="14"/>
      <c r="I9" s="14"/>
      <c r="J9" s="14"/>
      <c r="K9" s="14"/>
      <c r="L9" s="14"/>
      <c r="M9" s="14"/>
      <c r="N9" s="14"/>
    </row>
    <row r="10" ht="32.25" customHeight="1"/>
    <row r="11" ht="25.5" customHeight="1">
      <c r="A11" s="1"/>
    </row>
  </sheetData>
  <sheetProtection password="F856" sheet="1"/>
  <protectedRanges>
    <protectedRange sqref="E5:E8" name="区域1"/>
  </protectedRanges>
  <mergeCells count="6">
    <mergeCell ref="A1:F1"/>
    <mergeCell ref="B2:D2"/>
    <mergeCell ref="A3:F3"/>
    <mergeCell ref="A9:C9"/>
    <mergeCell ref="D9:E9"/>
    <mergeCell ref="E2:F2"/>
  </mergeCells>
  <printOptions/>
  <pageMargins left="0.7086614173228347" right="0.7086614173228347" top="0.91" bottom="1.3385826771653544" header="0.31496062992125984" footer="4.39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5">
      <selection activeCell="H36" sqref="H36"/>
    </sheetView>
  </sheetViews>
  <sheetFormatPr defaultColWidth="9.00390625" defaultRowHeight="14.25"/>
  <cols>
    <col min="1" max="1" width="8.50390625" style="2" customWidth="1"/>
    <col min="2" max="2" width="32.375" style="6" customWidth="1"/>
    <col min="3" max="3" width="6.00390625" style="6" customWidth="1"/>
    <col min="4" max="4" width="10.00390625" style="3" customWidth="1"/>
    <col min="5" max="5" width="10.875" style="4" customWidth="1"/>
    <col min="6" max="6" width="12.25390625" style="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39" customHeight="1">
      <c r="A1" s="33" t="s">
        <v>0</v>
      </c>
      <c r="B1" s="33"/>
      <c r="C1" s="33"/>
      <c r="D1" s="33"/>
      <c r="E1" s="33"/>
      <c r="F1" s="33"/>
    </row>
    <row r="2" spans="1:6" ht="39" customHeight="1">
      <c r="A2" s="5" t="s">
        <v>17</v>
      </c>
      <c r="B2" s="39" t="str">
        <f>'第100章'!B2</f>
        <v>2016年京平高速公路养护工程施工招标第S4标段</v>
      </c>
      <c r="C2" s="39"/>
      <c r="D2" s="39"/>
      <c r="E2" s="40" t="s">
        <v>6</v>
      </c>
      <c r="F2" s="40"/>
    </row>
    <row r="3" spans="1:6" ht="36" customHeight="1">
      <c r="A3" s="35" t="s">
        <v>99</v>
      </c>
      <c r="B3" s="35"/>
      <c r="C3" s="35"/>
      <c r="D3" s="35"/>
      <c r="E3" s="35"/>
      <c r="F3" s="35"/>
    </row>
    <row r="4" spans="1:6" ht="36" customHeight="1">
      <c r="A4" s="7" t="s">
        <v>21</v>
      </c>
      <c r="B4" s="8" t="s">
        <v>22</v>
      </c>
      <c r="C4" s="8" t="s">
        <v>1</v>
      </c>
      <c r="D4" s="9" t="s">
        <v>2</v>
      </c>
      <c r="E4" s="10" t="s">
        <v>3</v>
      </c>
      <c r="F4" s="10" t="s">
        <v>4</v>
      </c>
    </row>
    <row r="5" spans="1:6" s="21" customFormat="1" ht="30" customHeight="1">
      <c r="A5" s="23" t="s">
        <v>33</v>
      </c>
      <c r="B5" s="20" t="s">
        <v>34</v>
      </c>
      <c r="C5" s="19" t="s">
        <v>48</v>
      </c>
      <c r="D5" s="25"/>
      <c r="E5" s="31"/>
      <c r="F5" s="32"/>
    </row>
    <row r="6" spans="1:6" s="21" customFormat="1" ht="30" customHeight="1">
      <c r="A6" s="23" t="s">
        <v>35</v>
      </c>
      <c r="B6" s="20" t="s">
        <v>49</v>
      </c>
      <c r="C6" s="19" t="s">
        <v>41</v>
      </c>
      <c r="D6" s="25">
        <v>15354</v>
      </c>
      <c r="E6" s="31"/>
      <c r="F6" s="11">
        <f>ROUND(D6*E6,0)</f>
        <v>0</v>
      </c>
    </row>
    <row r="7" spans="1:6" s="21" customFormat="1" ht="30" customHeight="1">
      <c r="A7" s="23" t="s">
        <v>37</v>
      </c>
      <c r="B7" s="20" t="s">
        <v>51</v>
      </c>
      <c r="C7" s="19" t="s">
        <v>36</v>
      </c>
      <c r="D7" s="25">
        <v>7085</v>
      </c>
      <c r="E7" s="31"/>
      <c r="F7" s="11">
        <f aca="true" t="shared" si="0" ref="F7:F35">ROUND(D7*E7,0)</f>
        <v>0</v>
      </c>
    </row>
    <row r="8" spans="1:6" s="21" customFormat="1" ht="30" customHeight="1">
      <c r="A8" s="23" t="s">
        <v>81</v>
      </c>
      <c r="B8" s="20" t="s">
        <v>82</v>
      </c>
      <c r="C8" s="19" t="s">
        <v>48</v>
      </c>
      <c r="D8" s="25"/>
      <c r="E8" s="31"/>
      <c r="F8" s="11"/>
    </row>
    <row r="9" spans="1:6" s="21" customFormat="1" ht="30" customHeight="1">
      <c r="A9" s="23" t="s">
        <v>35</v>
      </c>
      <c r="B9" s="27" t="s">
        <v>132</v>
      </c>
      <c r="C9" s="19" t="s">
        <v>41</v>
      </c>
      <c r="D9" s="25">
        <v>9007</v>
      </c>
      <c r="E9" s="31"/>
      <c r="F9" s="11">
        <f t="shared" si="0"/>
        <v>0</v>
      </c>
    </row>
    <row r="10" spans="1:6" s="21" customFormat="1" ht="30" customHeight="1">
      <c r="A10" s="23" t="s">
        <v>38</v>
      </c>
      <c r="B10" s="20" t="s">
        <v>39</v>
      </c>
      <c r="C10" s="19" t="s">
        <v>48</v>
      </c>
      <c r="D10" s="25"/>
      <c r="E10" s="31"/>
      <c r="F10" s="11"/>
    </row>
    <row r="11" spans="1:6" s="21" customFormat="1" ht="30" customHeight="1">
      <c r="A11" s="23" t="s">
        <v>35</v>
      </c>
      <c r="B11" s="20" t="s">
        <v>52</v>
      </c>
      <c r="C11" s="19" t="s">
        <v>40</v>
      </c>
      <c r="D11" s="26">
        <v>30</v>
      </c>
      <c r="E11" s="31"/>
      <c r="F11" s="11">
        <f t="shared" si="0"/>
        <v>0</v>
      </c>
    </row>
    <row r="12" spans="1:6" s="21" customFormat="1" ht="30" customHeight="1">
      <c r="A12" s="23" t="s">
        <v>37</v>
      </c>
      <c r="B12" s="20" t="s">
        <v>53</v>
      </c>
      <c r="C12" s="19" t="s">
        <v>40</v>
      </c>
      <c r="D12" s="26">
        <v>31</v>
      </c>
      <c r="E12" s="31"/>
      <c r="F12" s="11">
        <f t="shared" si="0"/>
        <v>0</v>
      </c>
    </row>
    <row r="13" spans="1:6" s="21" customFormat="1" ht="30" customHeight="1">
      <c r="A13" s="23" t="s">
        <v>54</v>
      </c>
      <c r="B13" s="20" t="s">
        <v>55</v>
      </c>
      <c r="C13" s="19" t="s">
        <v>40</v>
      </c>
      <c r="D13" s="26">
        <v>77</v>
      </c>
      <c r="E13" s="31"/>
      <c r="F13" s="11">
        <f t="shared" si="0"/>
        <v>0</v>
      </c>
    </row>
    <row r="14" spans="1:6" s="21" customFormat="1" ht="30" customHeight="1">
      <c r="A14" s="23" t="s">
        <v>56</v>
      </c>
      <c r="B14" s="20" t="s">
        <v>57</v>
      </c>
      <c r="C14" s="19" t="s">
        <v>40</v>
      </c>
      <c r="D14" s="26">
        <v>3</v>
      </c>
      <c r="E14" s="31"/>
      <c r="F14" s="11">
        <f t="shared" si="0"/>
        <v>0</v>
      </c>
    </row>
    <row r="15" spans="1:6" s="21" customFormat="1" ht="30" customHeight="1">
      <c r="A15" s="23" t="s">
        <v>58</v>
      </c>
      <c r="B15" s="20" t="s">
        <v>59</v>
      </c>
      <c r="C15" s="19" t="s">
        <v>40</v>
      </c>
      <c r="D15" s="26">
        <v>5</v>
      </c>
      <c r="E15" s="31"/>
      <c r="F15" s="11">
        <f t="shared" si="0"/>
        <v>0</v>
      </c>
    </row>
    <row r="16" spans="1:6" s="21" customFormat="1" ht="30" customHeight="1">
      <c r="A16" s="23" t="s">
        <v>60</v>
      </c>
      <c r="B16" s="20" t="s">
        <v>61</v>
      </c>
      <c r="C16" s="19" t="s">
        <v>48</v>
      </c>
      <c r="D16" s="26"/>
      <c r="E16" s="31"/>
      <c r="F16" s="11"/>
    </row>
    <row r="17" spans="1:6" s="21" customFormat="1" ht="30" customHeight="1">
      <c r="A17" s="23" t="s">
        <v>35</v>
      </c>
      <c r="B17" s="20" t="s">
        <v>62</v>
      </c>
      <c r="C17" s="19" t="s">
        <v>40</v>
      </c>
      <c r="D17" s="26">
        <v>17</v>
      </c>
      <c r="E17" s="31"/>
      <c r="F17" s="11">
        <f t="shared" si="0"/>
        <v>0</v>
      </c>
    </row>
    <row r="18" spans="1:6" s="21" customFormat="1" ht="30" customHeight="1">
      <c r="A18" s="23" t="s">
        <v>37</v>
      </c>
      <c r="B18" s="20" t="s">
        <v>63</v>
      </c>
      <c r="C18" s="19" t="s">
        <v>40</v>
      </c>
      <c r="D18" s="26">
        <v>2</v>
      </c>
      <c r="E18" s="31"/>
      <c r="F18" s="11">
        <f t="shared" si="0"/>
        <v>0</v>
      </c>
    </row>
    <row r="19" spans="1:6" s="21" customFormat="1" ht="36" customHeight="1">
      <c r="A19" s="23" t="s">
        <v>54</v>
      </c>
      <c r="B19" s="20" t="s">
        <v>83</v>
      </c>
      <c r="C19" s="19" t="s">
        <v>40</v>
      </c>
      <c r="D19" s="26">
        <v>2275</v>
      </c>
      <c r="E19" s="31"/>
      <c r="F19" s="11">
        <f t="shared" si="0"/>
        <v>0</v>
      </c>
    </row>
    <row r="20" spans="1:6" s="21" customFormat="1" ht="30" customHeight="1">
      <c r="A20" s="23" t="s">
        <v>56</v>
      </c>
      <c r="B20" s="20" t="s">
        <v>64</v>
      </c>
      <c r="C20" s="19" t="s">
        <v>40</v>
      </c>
      <c r="D20" s="26">
        <v>2</v>
      </c>
      <c r="E20" s="31"/>
      <c r="F20" s="11">
        <f t="shared" si="0"/>
        <v>0</v>
      </c>
    </row>
    <row r="21" spans="1:6" s="21" customFormat="1" ht="30" customHeight="1">
      <c r="A21" s="23" t="s">
        <v>58</v>
      </c>
      <c r="B21" s="20" t="s">
        <v>65</v>
      </c>
      <c r="C21" s="19" t="s">
        <v>40</v>
      </c>
      <c r="D21" s="26">
        <v>1</v>
      </c>
      <c r="E21" s="31"/>
      <c r="F21" s="11">
        <f t="shared" si="0"/>
        <v>0</v>
      </c>
    </row>
    <row r="22" spans="1:6" s="21" customFormat="1" ht="30" customHeight="1">
      <c r="A22" s="23" t="s">
        <v>66</v>
      </c>
      <c r="B22" s="20" t="s">
        <v>67</v>
      </c>
      <c r="C22" s="19" t="s">
        <v>40</v>
      </c>
      <c r="D22" s="26">
        <v>7</v>
      </c>
      <c r="E22" s="31"/>
      <c r="F22" s="11">
        <f t="shared" si="0"/>
        <v>0</v>
      </c>
    </row>
    <row r="23" spans="1:6" s="21" customFormat="1" ht="30" customHeight="1">
      <c r="A23" s="23" t="s">
        <v>68</v>
      </c>
      <c r="B23" s="20" t="s">
        <v>69</v>
      </c>
      <c r="C23" s="19" t="s">
        <v>40</v>
      </c>
      <c r="D23" s="26">
        <v>5</v>
      </c>
      <c r="E23" s="31"/>
      <c r="F23" s="11">
        <f t="shared" si="0"/>
        <v>0</v>
      </c>
    </row>
    <row r="24" spans="1:6" s="21" customFormat="1" ht="30" customHeight="1">
      <c r="A24" s="23" t="s">
        <v>84</v>
      </c>
      <c r="B24" s="20" t="s">
        <v>85</v>
      </c>
      <c r="C24" s="19" t="s">
        <v>40</v>
      </c>
      <c r="D24" s="26">
        <v>720</v>
      </c>
      <c r="E24" s="31"/>
      <c r="F24" s="11">
        <f t="shared" si="0"/>
        <v>0</v>
      </c>
    </row>
    <row r="25" spans="1:6" s="21" customFormat="1" ht="30" customHeight="1">
      <c r="A25" s="23" t="s">
        <v>70</v>
      </c>
      <c r="B25" s="20" t="s">
        <v>71</v>
      </c>
      <c r="C25" s="19" t="s">
        <v>48</v>
      </c>
      <c r="D25" s="26"/>
      <c r="E25" s="31"/>
      <c r="F25" s="11"/>
    </row>
    <row r="26" spans="1:6" s="21" customFormat="1" ht="38.25" customHeight="1">
      <c r="A26" s="23" t="s">
        <v>35</v>
      </c>
      <c r="B26" s="20" t="s">
        <v>86</v>
      </c>
      <c r="C26" s="19" t="s">
        <v>41</v>
      </c>
      <c r="D26" s="25">
        <v>2160</v>
      </c>
      <c r="E26" s="31"/>
      <c r="F26" s="11">
        <f t="shared" si="0"/>
        <v>0</v>
      </c>
    </row>
    <row r="27" spans="1:6" s="21" customFormat="1" ht="38.25" customHeight="1">
      <c r="A27" s="23" t="s">
        <v>37</v>
      </c>
      <c r="B27" s="20" t="s">
        <v>72</v>
      </c>
      <c r="C27" s="19" t="s">
        <v>41</v>
      </c>
      <c r="D27" s="25">
        <v>82</v>
      </c>
      <c r="E27" s="31"/>
      <c r="F27" s="11">
        <f t="shared" si="0"/>
        <v>0</v>
      </c>
    </row>
    <row r="28" spans="1:6" s="21" customFormat="1" ht="30" customHeight="1">
      <c r="A28" s="23" t="s">
        <v>73</v>
      </c>
      <c r="B28" s="20" t="s">
        <v>74</v>
      </c>
      <c r="C28" s="19" t="s">
        <v>48</v>
      </c>
      <c r="D28" s="25"/>
      <c r="E28" s="31"/>
      <c r="F28" s="11"/>
    </row>
    <row r="29" spans="1:6" s="21" customFormat="1" ht="34.5" customHeight="1">
      <c r="A29" s="23" t="s">
        <v>35</v>
      </c>
      <c r="B29" s="20" t="s">
        <v>75</v>
      </c>
      <c r="C29" s="19" t="s">
        <v>41</v>
      </c>
      <c r="D29" s="25">
        <v>162</v>
      </c>
      <c r="E29" s="31"/>
      <c r="F29" s="11">
        <f t="shared" si="0"/>
        <v>0</v>
      </c>
    </row>
    <row r="30" spans="1:6" s="21" customFormat="1" ht="34.5" customHeight="1">
      <c r="A30" s="23" t="s">
        <v>37</v>
      </c>
      <c r="B30" s="20" t="s">
        <v>87</v>
      </c>
      <c r="C30" s="19" t="s">
        <v>41</v>
      </c>
      <c r="D30" s="25">
        <v>3456</v>
      </c>
      <c r="E30" s="31"/>
      <c r="F30" s="11">
        <f t="shared" si="0"/>
        <v>0</v>
      </c>
    </row>
    <row r="31" spans="1:6" s="21" customFormat="1" ht="30" customHeight="1">
      <c r="A31" s="23" t="s">
        <v>76</v>
      </c>
      <c r="B31" s="20" t="s">
        <v>77</v>
      </c>
      <c r="C31" s="19" t="s">
        <v>48</v>
      </c>
      <c r="D31" s="25"/>
      <c r="E31" s="31"/>
      <c r="F31" s="11"/>
    </row>
    <row r="32" spans="1:6" s="21" customFormat="1" ht="36" customHeight="1">
      <c r="A32" s="23" t="s">
        <v>35</v>
      </c>
      <c r="B32" s="20" t="s">
        <v>88</v>
      </c>
      <c r="C32" s="19" t="s">
        <v>41</v>
      </c>
      <c r="D32" s="25">
        <v>120</v>
      </c>
      <c r="E32" s="31"/>
      <c r="F32" s="11">
        <f t="shared" si="0"/>
        <v>0</v>
      </c>
    </row>
    <row r="33" spans="1:6" s="21" customFormat="1" ht="34.5" customHeight="1">
      <c r="A33" s="23" t="s">
        <v>37</v>
      </c>
      <c r="B33" s="20" t="s">
        <v>89</v>
      </c>
      <c r="C33" s="19" t="s">
        <v>41</v>
      </c>
      <c r="D33" s="25">
        <v>292</v>
      </c>
      <c r="E33" s="31"/>
      <c r="F33" s="11">
        <f t="shared" si="0"/>
        <v>0</v>
      </c>
    </row>
    <row r="34" spans="1:6" s="21" customFormat="1" ht="30" customHeight="1">
      <c r="A34" s="23" t="s">
        <v>78</v>
      </c>
      <c r="B34" s="27" t="s">
        <v>79</v>
      </c>
      <c r="C34" s="19" t="s">
        <v>48</v>
      </c>
      <c r="D34" s="25"/>
      <c r="E34" s="31"/>
      <c r="F34" s="11"/>
    </row>
    <row r="35" spans="1:6" s="21" customFormat="1" ht="34.5" customHeight="1">
      <c r="A35" s="23" t="s">
        <v>35</v>
      </c>
      <c r="B35" s="20" t="s">
        <v>80</v>
      </c>
      <c r="C35" s="19" t="s">
        <v>41</v>
      </c>
      <c r="D35" s="25">
        <v>75</v>
      </c>
      <c r="E35" s="31"/>
      <c r="F35" s="11">
        <f t="shared" si="0"/>
        <v>0</v>
      </c>
    </row>
    <row r="36" spans="1:6" ht="40.5" customHeight="1">
      <c r="A36" s="36" t="s">
        <v>42</v>
      </c>
      <c r="B36" s="36"/>
      <c r="C36" s="36"/>
      <c r="D36" s="37">
        <f>ROUND(SUM(F5:F35),0)</f>
        <v>0</v>
      </c>
      <c r="E36" s="37"/>
      <c r="F36" s="12" t="s">
        <v>18</v>
      </c>
    </row>
  </sheetData>
  <sheetProtection password="F856" sheet="1"/>
  <protectedRanges>
    <protectedRange sqref="E6:E7 E9 E11:E15 E17:E24 E26:E27 E29:E30 E32:E33 E35" name="区域1"/>
  </protectedRanges>
  <mergeCells count="6">
    <mergeCell ref="A1:F1"/>
    <mergeCell ref="B2:D2"/>
    <mergeCell ref="E2:F2"/>
    <mergeCell ref="A3:F3"/>
    <mergeCell ref="A36:C36"/>
    <mergeCell ref="D36:E36"/>
  </mergeCells>
  <printOptions horizontalCentered="1"/>
  <pageMargins left="0.7480314960629921" right="0.7480314960629921" top="0.77" bottom="1.17" header="0.5118110236220472" footer="0.7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E22" sqref="E22"/>
    </sheetView>
  </sheetViews>
  <sheetFormatPr defaultColWidth="9.00390625" defaultRowHeight="14.25"/>
  <cols>
    <col min="1" max="1" width="9.00390625" style="2" customWidth="1"/>
    <col min="2" max="2" width="33.125" style="6" customWidth="1"/>
    <col min="3" max="3" width="6.75390625" style="6" customWidth="1"/>
    <col min="4" max="4" width="9.875" style="3" customWidth="1"/>
    <col min="5" max="5" width="10.50390625" style="4" customWidth="1"/>
    <col min="6" max="6" width="12.25390625" style="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39" customHeight="1">
      <c r="A1" s="33" t="s">
        <v>0</v>
      </c>
      <c r="B1" s="33"/>
      <c r="C1" s="33"/>
      <c r="D1" s="33"/>
      <c r="E1" s="33"/>
      <c r="F1" s="33"/>
    </row>
    <row r="2" spans="1:6" ht="39" customHeight="1">
      <c r="A2" s="5" t="s">
        <v>17</v>
      </c>
      <c r="B2" s="39" t="str">
        <f>'第100章'!B2</f>
        <v>2016年京平高速公路养护工程施工招标第S4标段</v>
      </c>
      <c r="C2" s="39"/>
      <c r="D2" s="39"/>
      <c r="E2" s="40" t="s">
        <v>6</v>
      </c>
      <c r="F2" s="40"/>
    </row>
    <row r="3" spans="1:6" ht="36" customHeight="1">
      <c r="A3" s="35" t="s">
        <v>98</v>
      </c>
      <c r="B3" s="35"/>
      <c r="C3" s="35"/>
      <c r="D3" s="35"/>
      <c r="E3" s="35"/>
      <c r="F3" s="35"/>
    </row>
    <row r="4" spans="1:6" ht="36" customHeight="1">
      <c r="A4" s="7" t="s">
        <v>21</v>
      </c>
      <c r="B4" s="8" t="s">
        <v>22</v>
      </c>
      <c r="C4" s="8" t="s">
        <v>1</v>
      </c>
      <c r="D4" s="9" t="s">
        <v>2</v>
      </c>
      <c r="E4" s="10" t="s">
        <v>3</v>
      </c>
      <c r="F4" s="10" t="s">
        <v>4</v>
      </c>
    </row>
    <row r="5" spans="1:6" s="21" customFormat="1" ht="27.75" customHeight="1">
      <c r="A5" s="23" t="s">
        <v>33</v>
      </c>
      <c r="B5" s="20" t="s">
        <v>34</v>
      </c>
      <c r="C5" s="19" t="s">
        <v>48</v>
      </c>
      <c r="D5" s="25"/>
      <c r="E5" s="31"/>
      <c r="F5" s="32"/>
    </row>
    <row r="6" spans="1:6" s="21" customFormat="1" ht="27.75" customHeight="1">
      <c r="A6" s="23" t="s">
        <v>35</v>
      </c>
      <c r="B6" s="20" t="s">
        <v>49</v>
      </c>
      <c r="C6" s="19" t="s">
        <v>41</v>
      </c>
      <c r="D6" s="25">
        <v>2978</v>
      </c>
      <c r="E6" s="31"/>
      <c r="F6" s="11">
        <f>ROUND(D6*E6,0)</f>
        <v>0</v>
      </c>
    </row>
    <row r="7" spans="1:6" s="21" customFormat="1" ht="27.75" customHeight="1">
      <c r="A7" s="23" t="s">
        <v>37</v>
      </c>
      <c r="B7" s="20" t="s">
        <v>51</v>
      </c>
      <c r="C7" s="19" t="s">
        <v>36</v>
      </c>
      <c r="D7" s="25">
        <v>1060</v>
      </c>
      <c r="E7" s="31"/>
      <c r="F7" s="11">
        <f>ROUND(D7*E7,0)</f>
        <v>0</v>
      </c>
    </row>
    <row r="8" spans="1:6" s="21" customFormat="1" ht="27.75" customHeight="1">
      <c r="A8" s="23" t="s">
        <v>38</v>
      </c>
      <c r="B8" s="20" t="s">
        <v>39</v>
      </c>
      <c r="C8" s="19" t="s">
        <v>48</v>
      </c>
      <c r="D8" s="25"/>
      <c r="E8" s="31"/>
      <c r="F8" s="11"/>
    </row>
    <row r="9" spans="1:6" s="21" customFormat="1" ht="27.75" customHeight="1">
      <c r="A9" s="23" t="s">
        <v>35</v>
      </c>
      <c r="B9" s="20" t="s">
        <v>52</v>
      </c>
      <c r="C9" s="19" t="s">
        <v>40</v>
      </c>
      <c r="D9" s="26">
        <v>5</v>
      </c>
      <c r="E9" s="31"/>
      <c r="F9" s="11">
        <f>ROUND(D9*E9,0)</f>
        <v>0</v>
      </c>
    </row>
    <row r="10" spans="1:6" s="21" customFormat="1" ht="27.75" customHeight="1">
      <c r="A10" s="23" t="s">
        <v>60</v>
      </c>
      <c r="B10" s="20" t="s">
        <v>61</v>
      </c>
      <c r="C10" s="19" t="s">
        <v>48</v>
      </c>
      <c r="D10" s="25"/>
      <c r="E10" s="31"/>
      <c r="F10" s="11"/>
    </row>
    <row r="11" spans="1:6" s="21" customFormat="1" ht="27.75" customHeight="1">
      <c r="A11" s="23" t="s">
        <v>35</v>
      </c>
      <c r="B11" s="20" t="s">
        <v>90</v>
      </c>
      <c r="C11" s="19" t="s">
        <v>40</v>
      </c>
      <c r="D11" s="26">
        <v>110</v>
      </c>
      <c r="E11" s="31"/>
      <c r="F11" s="11">
        <f>ROUND(D11*E11,0)</f>
        <v>0</v>
      </c>
    </row>
    <row r="12" spans="1:6" s="21" customFormat="1" ht="27.75" customHeight="1">
      <c r="A12" s="23" t="s">
        <v>37</v>
      </c>
      <c r="B12" s="20" t="s">
        <v>91</v>
      </c>
      <c r="C12" s="19" t="s">
        <v>40</v>
      </c>
      <c r="D12" s="26">
        <v>5</v>
      </c>
      <c r="E12" s="31"/>
      <c r="F12" s="11">
        <f>ROUND(D12*E12,0)</f>
        <v>0</v>
      </c>
    </row>
    <row r="13" spans="1:6" s="21" customFormat="1" ht="27.75" customHeight="1">
      <c r="A13" s="23" t="s">
        <v>54</v>
      </c>
      <c r="B13" s="20" t="s">
        <v>92</v>
      </c>
      <c r="C13" s="19" t="s">
        <v>40</v>
      </c>
      <c r="D13" s="26">
        <v>114</v>
      </c>
      <c r="E13" s="31"/>
      <c r="F13" s="11">
        <f>ROUND(D13*E13,0)</f>
        <v>0</v>
      </c>
    </row>
    <row r="14" spans="1:6" s="21" customFormat="1" ht="27.75" customHeight="1">
      <c r="A14" s="23" t="s">
        <v>56</v>
      </c>
      <c r="B14" s="20" t="s">
        <v>93</v>
      </c>
      <c r="C14" s="19" t="s">
        <v>40</v>
      </c>
      <c r="D14" s="26">
        <v>3</v>
      </c>
      <c r="E14" s="31"/>
      <c r="F14" s="11">
        <f>ROUND(D14*E14,0)</f>
        <v>0</v>
      </c>
    </row>
    <row r="15" spans="1:6" s="21" customFormat="1" ht="27.75" customHeight="1">
      <c r="A15" s="23" t="s">
        <v>70</v>
      </c>
      <c r="B15" s="20" t="s">
        <v>71</v>
      </c>
      <c r="C15" s="19" t="s">
        <v>48</v>
      </c>
      <c r="D15" s="26"/>
      <c r="E15" s="31"/>
      <c r="F15" s="11"/>
    </row>
    <row r="16" spans="1:6" s="21" customFormat="1" ht="33.75" customHeight="1">
      <c r="A16" s="23" t="s">
        <v>35</v>
      </c>
      <c r="B16" s="20" t="s">
        <v>86</v>
      </c>
      <c r="C16" s="19" t="s">
        <v>41</v>
      </c>
      <c r="D16" s="25">
        <v>148</v>
      </c>
      <c r="E16" s="31"/>
      <c r="F16" s="11">
        <f>ROUND(D16*E16,0)</f>
        <v>0</v>
      </c>
    </row>
    <row r="17" spans="1:6" s="21" customFormat="1" ht="27.75" customHeight="1">
      <c r="A17" s="23" t="s">
        <v>37</v>
      </c>
      <c r="B17" s="20" t="s">
        <v>72</v>
      </c>
      <c r="C17" s="19" t="s">
        <v>41</v>
      </c>
      <c r="D17" s="25">
        <v>800</v>
      </c>
      <c r="E17" s="31"/>
      <c r="F17" s="11">
        <f>ROUND(D17*E17,0)</f>
        <v>0</v>
      </c>
    </row>
    <row r="18" spans="1:6" s="21" customFormat="1" ht="27.75" customHeight="1">
      <c r="A18" s="23" t="s">
        <v>73</v>
      </c>
      <c r="B18" s="20" t="s">
        <v>74</v>
      </c>
      <c r="C18" s="19" t="s">
        <v>48</v>
      </c>
      <c r="D18" s="25"/>
      <c r="E18" s="31"/>
      <c r="F18" s="11"/>
    </row>
    <row r="19" spans="1:6" s="21" customFormat="1" ht="27.75" customHeight="1">
      <c r="A19" s="23" t="s">
        <v>35</v>
      </c>
      <c r="B19" s="20" t="s">
        <v>94</v>
      </c>
      <c r="C19" s="19" t="s">
        <v>41</v>
      </c>
      <c r="D19" s="25">
        <v>30</v>
      </c>
      <c r="E19" s="31"/>
      <c r="F19" s="11">
        <f>ROUND(D19*E19,0)</f>
        <v>0</v>
      </c>
    </row>
    <row r="20" spans="1:6" s="21" customFormat="1" ht="27.75" customHeight="1">
      <c r="A20" s="23" t="s">
        <v>37</v>
      </c>
      <c r="B20" s="20" t="s">
        <v>95</v>
      </c>
      <c r="C20" s="19" t="s">
        <v>41</v>
      </c>
      <c r="D20" s="25">
        <v>1055</v>
      </c>
      <c r="E20" s="31"/>
      <c r="F20" s="11">
        <f>ROUND(D20*E20,0)</f>
        <v>0</v>
      </c>
    </row>
    <row r="21" spans="1:6" s="21" customFormat="1" ht="27.75" customHeight="1">
      <c r="A21" s="23" t="s">
        <v>54</v>
      </c>
      <c r="B21" s="20" t="s">
        <v>96</v>
      </c>
      <c r="C21" s="19" t="s">
        <v>41</v>
      </c>
      <c r="D21" s="25">
        <v>166</v>
      </c>
      <c r="E21" s="31"/>
      <c r="F21" s="11">
        <f>ROUND(D21*E21,0)</f>
        <v>0</v>
      </c>
    </row>
    <row r="22" spans="1:6" s="21" customFormat="1" ht="27.75" customHeight="1">
      <c r="A22" s="23" t="s">
        <v>56</v>
      </c>
      <c r="B22" s="20" t="s">
        <v>97</v>
      </c>
      <c r="C22" s="19" t="s">
        <v>41</v>
      </c>
      <c r="D22" s="25">
        <v>21</v>
      </c>
      <c r="E22" s="31"/>
      <c r="F22" s="11">
        <f>ROUND(D22*E22,0)</f>
        <v>0</v>
      </c>
    </row>
    <row r="23" spans="1:6" ht="33.75" customHeight="1">
      <c r="A23" s="36" t="s">
        <v>42</v>
      </c>
      <c r="B23" s="36"/>
      <c r="C23" s="36"/>
      <c r="D23" s="37">
        <f>ROUND(SUM(F5:F22),0)</f>
        <v>0</v>
      </c>
      <c r="E23" s="37"/>
      <c r="F23" s="12" t="s">
        <v>18</v>
      </c>
    </row>
  </sheetData>
  <sheetProtection password="F856" sheet="1"/>
  <protectedRanges>
    <protectedRange sqref="E6:E7 E9 E11:E14 E16:E17 E19:E22" name="区域1"/>
  </protectedRanges>
  <mergeCells count="6">
    <mergeCell ref="A1:F1"/>
    <mergeCell ref="B2:D2"/>
    <mergeCell ref="E2:F2"/>
    <mergeCell ref="A3:F3"/>
    <mergeCell ref="A23:C23"/>
    <mergeCell ref="D23:E23"/>
  </mergeCells>
  <printOptions horizontalCentered="1"/>
  <pageMargins left="0.5905511811023623" right="0.5905511811023623" top="0.6299212598425197" bottom="0.8267716535433072" header="0.4330708661417323" footer="0.472440944881889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9.00390625" style="2" customWidth="1"/>
    <col min="2" max="2" width="31.50390625" style="6" customWidth="1"/>
    <col min="3" max="3" width="6.75390625" style="6" customWidth="1"/>
    <col min="4" max="4" width="9.875" style="3" customWidth="1"/>
    <col min="5" max="5" width="9.875" style="4" customWidth="1"/>
    <col min="6" max="6" width="12.25390625" style="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39" customHeight="1">
      <c r="A1" s="33" t="s">
        <v>0</v>
      </c>
      <c r="B1" s="33"/>
      <c r="C1" s="33"/>
      <c r="D1" s="33"/>
      <c r="E1" s="33"/>
      <c r="F1" s="33"/>
    </row>
    <row r="2" spans="1:6" ht="39" customHeight="1">
      <c r="A2" s="5" t="s">
        <v>17</v>
      </c>
      <c r="B2" s="39" t="str">
        <f>'第100章'!B2</f>
        <v>2016年京平高速公路养护工程施工招标第S4标段</v>
      </c>
      <c r="C2" s="39"/>
      <c r="D2" s="39"/>
      <c r="E2" s="40" t="s">
        <v>6</v>
      </c>
      <c r="F2" s="40"/>
    </row>
    <row r="3" spans="1:6" ht="36" customHeight="1">
      <c r="A3" s="35" t="s">
        <v>100</v>
      </c>
      <c r="B3" s="35"/>
      <c r="C3" s="35"/>
      <c r="D3" s="35"/>
      <c r="E3" s="35"/>
      <c r="F3" s="35"/>
    </row>
    <row r="4" spans="1:6" ht="36" customHeight="1">
      <c r="A4" s="7" t="s">
        <v>21</v>
      </c>
      <c r="B4" s="8" t="s">
        <v>22</v>
      </c>
      <c r="C4" s="8" t="s">
        <v>1</v>
      </c>
      <c r="D4" s="9" t="s">
        <v>2</v>
      </c>
      <c r="E4" s="10" t="s">
        <v>3</v>
      </c>
      <c r="F4" s="10" t="s">
        <v>4</v>
      </c>
    </row>
    <row r="5" spans="1:6" s="21" customFormat="1" ht="27.75" customHeight="1">
      <c r="A5" s="23" t="s">
        <v>101</v>
      </c>
      <c r="B5" s="20" t="s">
        <v>102</v>
      </c>
      <c r="C5" s="19" t="s">
        <v>48</v>
      </c>
      <c r="D5" s="25"/>
      <c r="E5" s="31"/>
      <c r="F5" s="32"/>
    </row>
    <row r="6" spans="1:6" s="21" customFormat="1" ht="27.75" customHeight="1">
      <c r="A6" s="23" t="s">
        <v>35</v>
      </c>
      <c r="B6" s="20" t="s">
        <v>103</v>
      </c>
      <c r="C6" s="19" t="s">
        <v>41</v>
      </c>
      <c r="D6" s="25">
        <v>540</v>
      </c>
      <c r="E6" s="31"/>
      <c r="F6" s="11">
        <f>ROUND(D6*E6,0)</f>
        <v>0</v>
      </c>
    </row>
    <row r="7" spans="1:6" s="21" customFormat="1" ht="27.75" customHeight="1">
      <c r="A7" s="23" t="s">
        <v>38</v>
      </c>
      <c r="B7" s="20" t="s">
        <v>39</v>
      </c>
      <c r="C7" s="19" t="s">
        <v>48</v>
      </c>
      <c r="D7" s="25"/>
      <c r="E7" s="31"/>
      <c r="F7" s="11"/>
    </row>
    <row r="8" spans="1:6" s="21" customFormat="1" ht="27.75" customHeight="1">
      <c r="A8" s="23" t="s">
        <v>35</v>
      </c>
      <c r="B8" s="20" t="s">
        <v>104</v>
      </c>
      <c r="C8" s="19" t="s">
        <v>40</v>
      </c>
      <c r="D8" s="26">
        <v>4</v>
      </c>
      <c r="E8" s="31"/>
      <c r="F8" s="11">
        <f aca="true" t="shared" si="0" ref="F8:F14">ROUND(D8*E8,0)</f>
        <v>0</v>
      </c>
    </row>
    <row r="9" spans="1:6" s="21" customFormat="1" ht="27.75" customHeight="1">
      <c r="A9" s="23" t="s">
        <v>37</v>
      </c>
      <c r="B9" s="20" t="s">
        <v>105</v>
      </c>
      <c r="C9" s="19" t="s">
        <v>40</v>
      </c>
      <c r="D9" s="26">
        <v>4</v>
      </c>
      <c r="E9" s="31"/>
      <c r="F9" s="11">
        <f t="shared" si="0"/>
        <v>0</v>
      </c>
    </row>
    <row r="10" spans="1:6" s="21" customFormat="1" ht="27.75" customHeight="1">
      <c r="A10" s="23" t="s">
        <v>54</v>
      </c>
      <c r="B10" s="20" t="s">
        <v>106</v>
      </c>
      <c r="C10" s="19" t="s">
        <v>40</v>
      </c>
      <c r="D10" s="26">
        <v>2</v>
      </c>
      <c r="E10" s="31"/>
      <c r="F10" s="11">
        <f t="shared" si="0"/>
        <v>0</v>
      </c>
    </row>
    <row r="11" spans="1:6" s="21" customFormat="1" ht="27.75" customHeight="1">
      <c r="A11" s="23" t="s">
        <v>56</v>
      </c>
      <c r="B11" s="20" t="s">
        <v>107</v>
      </c>
      <c r="C11" s="19" t="s">
        <v>40</v>
      </c>
      <c r="D11" s="26">
        <v>5</v>
      </c>
      <c r="E11" s="31"/>
      <c r="F11" s="11">
        <f t="shared" si="0"/>
        <v>0</v>
      </c>
    </row>
    <row r="12" spans="1:6" s="21" customFormat="1" ht="27.75" customHeight="1">
      <c r="A12" s="23" t="s">
        <v>60</v>
      </c>
      <c r="B12" s="20" t="s">
        <v>61</v>
      </c>
      <c r="C12" s="19" t="s">
        <v>48</v>
      </c>
      <c r="D12" s="26"/>
      <c r="E12" s="31"/>
      <c r="F12" s="11"/>
    </row>
    <row r="13" spans="1:6" s="21" customFormat="1" ht="27.75" customHeight="1">
      <c r="A13" s="23" t="s">
        <v>35</v>
      </c>
      <c r="B13" s="20" t="s">
        <v>108</v>
      </c>
      <c r="C13" s="19" t="s">
        <v>40</v>
      </c>
      <c r="D13" s="26">
        <v>10</v>
      </c>
      <c r="E13" s="31"/>
      <c r="F13" s="11">
        <f t="shared" si="0"/>
        <v>0</v>
      </c>
    </row>
    <row r="14" spans="1:6" s="21" customFormat="1" ht="27.75" customHeight="1">
      <c r="A14" s="23" t="s">
        <v>37</v>
      </c>
      <c r="B14" s="20" t="s">
        <v>109</v>
      </c>
      <c r="C14" s="19" t="s">
        <v>40</v>
      </c>
      <c r="D14" s="26">
        <v>5</v>
      </c>
      <c r="E14" s="31"/>
      <c r="F14" s="11">
        <f t="shared" si="0"/>
        <v>0</v>
      </c>
    </row>
    <row r="15" spans="1:6" ht="33.75" customHeight="1">
      <c r="A15" s="36" t="s">
        <v>42</v>
      </c>
      <c r="B15" s="36"/>
      <c r="C15" s="36"/>
      <c r="D15" s="37">
        <f>ROUND(SUM(F5:F14),0)</f>
        <v>0</v>
      </c>
      <c r="E15" s="37"/>
      <c r="F15" s="12" t="s">
        <v>18</v>
      </c>
    </row>
  </sheetData>
  <sheetProtection password="F856" sheet="1"/>
  <protectedRanges>
    <protectedRange sqref="E6 E8:E11 E13:E14" name="区域1"/>
  </protectedRanges>
  <mergeCells count="6">
    <mergeCell ref="A1:F1"/>
    <mergeCell ref="B2:D2"/>
    <mergeCell ref="E2:F2"/>
    <mergeCell ref="A3:F3"/>
    <mergeCell ref="A15:C15"/>
    <mergeCell ref="D15:E15"/>
  </mergeCells>
  <printOptions horizontalCentered="1"/>
  <pageMargins left="0.7480314960629921" right="0.7480314960629921" top="0.72" bottom="0.84" header="0.45" footer="3.0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H17" sqref="H17"/>
    </sheetView>
  </sheetViews>
  <sheetFormatPr defaultColWidth="9.00390625" defaultRowHeight="14.25"/>
  <cols>
    <col min="1" max="1" width="9.00390625" style="2" customWidth="1"/>
    <col min="2" max="2" width="33.125" style="6" customWidth="1"/>
    <col min="3" max="3" width="6.75390625" style="6" customWidth="1"/>
    <col min="4" max="4" width="9.875" style="3" customWidth="1"/>
    <col min="5" max="5" width="10.00390625" style="4" customWidth="1"/>
    <col min="6" max="6" width="12.25390625" style="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39" customHeight="1">
      <c r="A1" s="33" t="s">
        <v>0</v>
      </c>
      <c r="B1" s="33"/>
      <c r="C1" s="33"/>
      <c r="D1" s="33"/>
      <c r="E1" s="33"/>
      <c r="F1" s="33"/>
    </row>
    <row r="2" spans="1:6" ht="39" customHeight="1">
      <c r="A2" s="5" t="s">
        <v>17</v>
      </c>
      <c r="B2" s="39" t="str">
        <f>'第100章'!B2</f>
        <v>2016年京平高速公路养护工程施工招标第S4标段</v>
      </c>
      <c r="C2" s="39"/>
      <c r="D2" s="39"/>
      <c r="E2" s="40" t="s">
        <v>6</v>
      </c>
      <c r="F2" s="40"/>
    </row>
    <row r="3" spans="1:6" ht="36" customHeight="1">
      <c r="A3" s="35" t="s">
        <v>110</v>
      </c>
      <c r="B3" s="35"/>
      <c r="C3" s="35"/>
      <c r="D3" s="35"/>
      <c r="E3" s="35"/>
      <c r="F3" s="35"/>
    </row>
    <row r="4" spans="1:6" ht="36" customHeight="1">
      <c r="A4" s="7" t="s">
        <v>21</v>
      </c>
      <c r="B4" s="8" t="s">
        <v>22</v>
      </c>
      <c r="C4" s="8" t="s">
        <v>1</v>
      </c>
      <c r="D4" s="9" t="s">
        <v>2</v>
      </c>
      <c r="E4" s="10" t="s">
        <v>3</v>
      </c>
      <c r="F4" s="10" t="s">
        <v>4</v>
      </c>
    </row>
    <row r="5" spans="1:6" s="21" customFormat="1" ht="29.25" customHeight="1">
      <c r="A5" s="23" t="s">
        <v>33</v>
      </c>
      <c r="B5" s="20" t="s">
        <v>34</v>
      </c>
      <c r="C5" s="19" t="s">
        <v>48</v>
      </c>
      <c r="D5" s="25"/>
      <c r="E5" s="31"/>
      <c r="F5" s="32"/>
    </row>
    <row r="6" spans="1:6" s="21" customFormat="1" ht="29.25" customHeight="1">
      <c r="A6" s="23" t="s">
        <v>35</v>
      </c>
      <c r="B6" s="20" t="s">
        <v>49</v>
      </c>
      <c r="C6" s="19" t="s">
        <v>41</v>
      </c>
      <c r="D6" s="25">
        <v>884</v>
      </c>
      <c r="E6" s="31"/>
      <c r="F6" s="11">
        <f>ROUND(D6*E6,0)</f>
        <v>0</v>
      </c>
    </row>
    <row r="7" spans="1:6" s="21" customFormat="1" ht="29.25" customHeight="1">
      <c r="A7" s="23" t="s">
        <v>37</v>
      </c>
      <c r="B7" s="20" t="s">
        <v>51</v>
      </c>
      <c r="C7" s="19" t="s">
        <v>36</v>
      </c>
      <c r="D7" s="25">
        <v>272</v>
      </c>
      <c r="E7" s="31"/>
      <c r="F7" s="11">
        <f aca="true" t="shared" si="0" ref="F7:F16">ROUND(D7*E7,0)</f>
        <v>0</v>
      </c>
    </row>
    <row r="8" spans="1:6" s="21" customFormat="1" ht="29.25" customHeight="1">
      <c r="A8" s="23" t="s">
        <v>81</v>
      </c>
      <c r="B8" s="20" t="s">
        <v>82</v>
      </c>
      <c r="C8" s="19" t="s">
        <v>48</v>
      </c>
      <c r="D8" s="25"/>
      <c r="E8" s="31"/>
      <c r="F8" s="11"/>
    </row>
    <row r="9" spans="1:6" s="21" customFormat="1" ht="29.25" customHeight="1">
      <c r="A9" s="23" t="s">
        <v>35</v>
      </c>
      <c r="B9" s="20" t="s">
        <v>111</v>
      </c>
      <c r="C9" s="19" t="s">
        <v>41</v>
      </c>
      <c r="D9" s="25">
        <v>200</v>
      </c>
      <c r="E9" s="31"/>
      <c r="F9" s="11">
        <f t="shared" si="0"/>
        <v>0</v>
      </c>
    </row>
    <row r="10" spans="1:6" s="21" customFormat="1" ht="29.25" customHeight="1">
      <c r="A10" s="23" t="s">
        <v>70</v>
      </c>
      <c r="B10" s="20" t="s">
        <v>71</v>
      </c>
      <c r="C10" s="19" t="s">
        <v>48</v>
      </c>
      <c r="D10" s="25"/>
      <c r="E10" s="31"/>
      <c r="F10" s="11"/>
    </row>
    <row r="11" spans="1:6" s="21" customFormat="1" ht="33.75" customHeight="1">
      <c r="A11" s="23" t="s">
        <v>35</v>
      </c>
      <c r="B11" s="20" t="s">
        <v>86</v>
      </c>
      <c r="C11" s="19" t="s">
        <v>41</v>
      </c>
      <c r="D11" s="25">
        <v>16</v>
      </c>
      <c r="E11" s="31"/>
      <c r="F11" s="11">
        <f t="shared" si="0"/>
        <v>0</v>
      </c>
    </row>
    <row r="12" spans="1:6" s="21" customFormat="1" ht="29.25" customHeight="1">
      <c r="A12" s="23" t="s">
        <v>73</v>
      </c>
      <c r="B12" s="20" t="s">
        <v>74</v>
      </c>
      <c r="C12" s="19" t="s">
        <v>48</v>
      </c>
      <c r="D12" s="25"/>
      <c r="E12" s="31"/>
      <c r="F12" s="11"/>
    </row>
    <row r="13" spans="1:6" s="21" customFormat="1" ht="32.25" customHeight="1">
      <c r="A13" s="23" t="s">
        <v>35</v>
      </c>
      <c r="B13" s="20" t="s">
        <v>112</v>
      </c>
      <c r="C13" s="19" t="s">
        <v>41</v>
      </c>
      <c r="D13" s="25">
        <v>320</v>
      </c>
      <c r="E13" s="31"/>
      <c r="F13" s="11">
        <f t="shared" si="0"/>
        <v>0</v>
      </c>
    </row>
    <row r="14" spans="1:6" s="21" customFormat="1" ht="29.25" customHeight="1">
      <c r="A14" s="23" t="s">
        <v>76</v>
      </c>
      <c r="B14" s="20" t="s">
        <v>77</v>
      </c>
      <c r="C14" s="19" t="s">
        <v>48</v>
      </c>
      <c r="D14" s="26"/>
      <c r="E14" s="31"/>
      <c r="F14" s="11"/>
    </row>
    <row r="15" spans="1:6" s="21" customFormat="1" ht="29.25" customHeight="1">
      <c r="A15" s="23" t="s">
        <v>35</v>
      </c>
      <c r="B15" s="20" t="s">
        <v>113</v>
      </c>
      <c r="C15" s="19" t="s">
        <v>41</v>
      </c>
      <c r="D15" s="25">
        <v>12</v>
      </c>
      <c r="E15" s="31"/>
      <c r="F15" s="11">
        <f t="shared" si="0"/>
        <v>0</v>
      </c>
    </row>
    <row r="16" spans="1:6" s="21" customFormat="1" ht="29.25" customHeight="1">
      <c r="A16" s="23" t="s">
        <v>37</v>
      </c>
      <c r="B16" s="20" t="s">
        <v>114</v>
      </c>
      <c r="C16" s="19" t="s">
        <v>41</v>
      </c>
      <c r="D16" s="25">
        <v>24</v>
      </c>
      <c r="E16" s="31"/>
      <c r="F16" s="11">
        <f t="shared" si="0"/>
        <v>0</v>
      </c>
    </row>
    <row r="17" spans="1:6" ht="33.75" customHeight="1">
      <c r="A17" s="36" t="s">
        <v>42</v>
      </c>
      <c r="B17" s="36"/>
      <c r="C17" s="36"/>
      <c r="D17" s="37">
        <f>ROUND(SUM(F5:F16),0)</f>
        <v>0</v>
      </c>
      <c r="E17" s="37"/>
      <c r="F17" s="12" t="s">
        <v>18</v>
      </c>
    </row>
  </sheetData>
  <sheetProtection password="F856" sheet="1"/>
  <protectedRanges>
    <protectedRange sqref="E6:E7 E9 E11 E13 E15:E16" name="区域1"/>
  </protectedRanges>
  <mergeCells count="6">
    <mergeCell ref="A1:F1"/>
    <mergeCell ref="B2:D2"/>
    <mergeCell ref="E2:F2"/>
    <mergeCell ref="A3:F3"/>
    <mergeCell ref="A17:C17"/>
    <mergeCell ref="D17:E17"/>
  </mergeCells>
  <printOptions horizontalCentered="1"/>
  <pageMargins left="0.7480314960629921" right="0.7480314960629921" top="0.64" bottom="0.84" header="0.45" footer="2.2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H24" sqref="H24"/>
    </sheetView>
  </sheetViews>
  <sheetFormatPr defaultColWidth="9.00390625" defaultRowHeight="14.25"/>
  <cols>
    <col min="1" max="1" width="9.00390625" style="2" customWidth="1"/>
    <col min="2" max="2" width="33.125" style="6" customWidth="1"/>
    <col min="3" max="3" width="6.75390625" style="6" customWidth="1"/>
    <col min="4" max="4" width="8.75390625" style="3" customWidth="1"/>
    <col min="5" max="5" width="10.25390625" style="4" customWidth="1"/>
    <col min="6" max="6" width="12.25390625" style="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39" customHeight="1">
      <c r="A1" s="33" t="s">
        <v>0</v>
      </c>
      <c r="B1" s="33"/>
      <c r="C1" s="33"/>
      <c r="D1" s="33"/>
      <c r="E1" s="33"/>
      <c r="F1" s="33"/>
    </row>
    <row r="2" spans="1:6" ht="39" customHeight="1">
      <c r="A2" s="5" t="s">
        <v>17</v>
      </c>
      <c r="B2" s="39" t="str">
        <f>'第100章'!B2</f>
        <v>2016年京平高速公路养护工程施工招标第S4标段</v>
      </c>
      <c r="C2" s="39"/>
      <c r="D2" s="39"/>
      <c r="E2" s="40" t="s">
        <v>6</v>
      </c>
      <c r="F2" s="40"/>
    </row>
    <row r="3" spans="1:6" ht="36" customHeight="1">
      <c r="A3" s="35" t="s">
        <v>115</v>
      </c>
      <c r="B3" s="35"/>
      <c r="C3" s="35"/>
      <c r="D3" s="35"/>
      <c r="E3" s="35"/>
      <c r="F3" s="35"/>
    </row>
    <row r="4" spans="1:6" ht="36" customHeight="1">
      <c r="A4" s="7" t="s">
        <v>21</v>
      </c>
      <c r="B4" s="8" t="s">
        <v>22</v>
      </c>
      <c r="C4" s="8" t="s">
        <v>1</v>
      </c>
      <c r="D4" s="9" t="s">
        <v>2</v>
      </c>
      <c r="E4" s="10" t="s">
        <v>3</v>
      </c>
      <c r="F4" s="10" t="s">
        <v>4</v>
      </c>
    </row>
    <row r="5" spans="1:6" s="21" customFormat="1" ht="29.25" customHeight="1">
      <c r="A5" s="23" t="s">
        <v>38</v>
      </c>
      <c r="B5" s="20" t="s">
        <v>39</v>
      </c>
      <c r="C5" s="19" t="s">
        <v>48</v>
      </c>
      <c r="D5" s="25"/>
      <c r="E5" s="31"/>
      <c r="F5" s="32"/>
    </row>
    <row r="6" spans="1:6" s="21" customFormat="1" ht="29.25" customHeight="1">
      <c r="A6" s="23" t="s">
        <v>35</v>
      </c>
      <c r="B6" s="20" t="s">
        <v>104</v>
      </c>
      <c r="C6" s="19" t="s">
        <v>40</v>
      </c>
      <c r="D6" s="26">
        <v>8</v>
      </c>
      <c r="E6" s="31"/>
      <c r="F6" s="11">
        <f>ROUND(D6*E6,0)</f>
        <v>0</v>
      </c>
    </row>
    <row r="7" spans="1:6" s="21" customFormat="1" ht="29.25" customHeight="1">
      <c r="A7" s="23" t="s">
        <v>37</v>
      </c>
      <c r="B7" s="20" t="s">
        <v>116</v>
      </c>
      <c r="C7" s="19" t="s">
        <v>40</v>
      </c>
      <c r="D7" s="26">
        <v>2</v>
      </c>
      <c r="E7" s="31"/>
      <c r="F7" s="11">
        <f aca="true" t="shared" si="0" ref="F7:F22">ROUND(D7*E7,0)</f>
        <v>0</v>
      </c>
    </row>
    <row r="8" spans="1:6" s="21" customFormat="1" ht="29.25" customHeight="1">
      <c r="A8" s="23" t="s">
        <v>54</v>
      </c>
      <c r="B8" s="20" t="s">
        <v>107</v>
      </c>
      <c r="C8" s="19" t="s">
        <v>40</v>
      </c>
      <c r="D8" s="26">
        <v>3</v>
      </c>
      <c r="E8" s="31"/>
      <c r="F8" s="11">
        <f t="shared" si="0"/>
        <v>0</v>
      </c>
    </row>
    <row r="9" spans="1:6" s="21" customFormat="1" ht="29.25" customHeight="1">
      <c r="A9" s="23" t="s">
        <v>56</v>
      </c>
      <c r="B9" s="20" t="s">
        <v>117</v>
      </c>
      <c r="C9" s="19" t="s">
        <v>40</v>
      </c>
      <c r="D9" s="26">
        <v>6</v>
      </c>
      <c r="E9" s="31"/>
      <c r="F9" s="11">
        <f t="shared" si="0"/>
        <v>0</v>
      </c>
    </row>
    <row r="10" spans="1:6" s="21" customFormat="1" ht="29.25" customHeight="1">
      <c r="A10" s="23" t="s">
        <v>58</v>
      </c>
      <c r="B10" s="20" t="s">
        <v>118</v>
      </c>
      <c r="C10" s="19" t="s">
        <v>40</v>
      </c>
      <c r="D10" s="26">
        <v>17</v>
      </c>
      <c r="E10" s="31"/>
      <c r="F10" s="11">
        <f t="shared" si="0"/>
        <v>0</v>
      </c>
    </row>
    <row r="11" spans="1:6" s="21" customFormat="1" ht="29.25" customHeight="1">
      <c r="A11" s="23" t="s">
        <v>66</v>
      </c>
      <c r="B11" s="20" t="s">
        <v>106</v>
      </c>
      <c r="C11" s="19" t="s">
        <v>40</v>
      </c>
      <c r="D11" s="26">
        <v>7</v>
      </c>
      <c r="E11" s="31"/>
      <c r="F11" s="11">
        <f t="shared" si="0"/>
        <v>0</v>
      </c>
    </row>
    <row r="12" spans="1:6" s="21" customFormat="1" ht="29.25" customHeight="1">
      <c r="A12" s="23" t="s">
        <v>68</v>
      </c>
      <c r="B12" s="20" t="s">
        <v>119</v>
      </c>
      <c r="C12" s="19" t="s">
        <v>40</v>
      </c>
      <c r="D12" s="26">
        <v>11</v>
      </c>
      <c r="E12" s="31"/>
      <c r="F12" s="11">
        <f t="shared" si="0"/>
        <v>0</v>
      </c>
    </row>
    <row r="13" spans="1:6" s="21" customFormat="1" ht="29.25" customHeight="1">
      <c r="A13" s="23" t="s">
        <v>60</v>
      </c>
      <c r="B13" s="20" t="s">
        <v>61</v>
      </c>
      <c r="C13" s="19" t="s">
        <v>48</v>
      </c>
      <c r="D13" s="26"/>
      <c r="E13" s="31"/>
      <c r="F13" s="11"/>
    </row>
    <row r="14" spans="1:6" s="21" customFormat="1" ht="29.25" customHeight="1">
      <c r="A14" s="23" t="s">
        <v>35</v>
      </c>
      <c r="B14" s="20" t="s">
        <v>120</v>
      </c>
      <c r="C14" s="19" t="s">
        <v>40</v>
      </c>
      <c r="D14" s="26">
        <v>15</v>
      </c>
      <c r="E14" s="31"/>
      <c r="F14" s="11">
        <f t="shared" si="0"/>
        <v>0</v>
      </c>
    </row>
    <row r="15" spans="1:6" s="21" customFormat="1" ht="29.25" customHeight="1">
      <c r="A15" s="23" t="s">
        <v>37</v>
      </c>
      <c r="B15" s="20" t="s">
        <v>121</v>
      </c>
      <c r="C15" s="19" t="s">
        <v>40</v>
      </c>
      <c r="D15" s="26">
        <v>17</v>
      </c>
      <c r="E15" s="31"/>
      <c r="F15" s="11">
        <f t="shared" si="0"/>
        <v>0</v>
      </c>
    </row>
    <row r="16" spans="1:6" s="21" customFormat="1" ht="29.25" customHeight="1">
      <c r="A16" s="23" t="s">
        <v>54</v>
      </c>
      <c r="B16" s="20" t="s">
        <v>122</v>
      </c>
      <c r="C16" s="19" t="s">
        <v>40</v>
      </c>
      <c r="D16" s="26">
        <v>8</v>
      </c>
      <c r="E16" s="31"/>
      <c r="F16" s="11">
        <f t="shared" si="0"/>
        <v>0</v>
      </c>
    </row>
    <row r="17" spans="1:6" s="21" customFormat="1" ht="29.25" customHeight="1">
      <c r="A17" s="23" t="s">
        <v>70</v>
      </c>
      <c r="B17" s="20" t="s">
        <v>71</v>
      </c>
      <c r="C17" s="19" t="s">
        <v>48</v>
      </c>
      <c r="D17" s="25"/>
      <c r="E17" s="31"/>
      <c r="F17" s="11"/>
    </row>
    <row r="18" spans="1:6" s="21" customFormat="1" ht="29.25" customHeight="1">
      <c r="A18" s="23" t="s">
        <v>35</v>
      </c>
      <c r="B18" s="20" t="s">
        <v>123</v>
      </c>
      <c r="C18" s="19" t="s">
        <v>41</v>
      </c>
      <c r="D18" s="25">
        <v>21</v>
      </c>
      <c r="E18" s="31"/>
      <c r="F18" s="11">
        <f t="shared" si="0"/>
        <v>0</v>
      </c>
    </row>
    <row r="19" spans="1:6" s="21" customFormat="1" ht="38.25" customHeight="1">
      <c r="A19" s="23" t="s">
        <v>37</v>
      </c>
      <c r="B19" s="20" t="s">
        <v>124</v>
      </c>
      <c r="C19" s="19" t="s">
        <v>41</v>
      </c>
      <c r="D19" s="25">
        <v>77</v>
      </c>
      <c r="E19" s="31"/>
      <c r="F19" s="11">
        <f t="shared" si="0"/>
        <v>0</v>
      </c>
    </row>
    <row r="20" spans="1:6" s="21" customFormat="1" ht="29.25" customHeight="1">
      <c r="A20" s="23" t="s">
        <v>73</v>
      </c>
      <c r="B20" s="20" t="s">
        <v>74</v>
      </c>
      <c r="C20" s="19" t="s">
        <v>48</v>
      </c>
      <c r="D20" s="25"/>
      <c r="E20" s="31"/>
      <c r="F20" s="11"/>
    </row>
    <row r="21" spans="1:6" s="21" customFormat="1" ht="30.75" customHeight="1">
      <c r="A21" s="23" t="s">
        <v>35</v>
      </c>
      <c r="B21" s="20" t="s">
        <v>125</v>
      </c>
      <c r="C21" s="19" t="s">
        <v>41</v>
      </c>
      <c r="D21" s="25">
        <v>85</v>
      </c>
      <c r="E21" s="31"/>
      <c r="F21" s="11">
        <f t="shared" si="0"/>
        <v>0</v>
      </c>
    </row>
    <row r="22" spans="1:6" s="21" customFormat="1" ht="29.25" customHeight="1">
      <c r="A22" s="23" t="s">
        <v>37</v>
      </c>
      <c r="B22" s="20" t="s">
        <v>126</v>
      </c>
      <c r="C22" s="19" t="s">
        <v>41</v>
      </c>
      <c r="D22" s="25">
        <v>42</v>
      </c>
      <c r="E22" s="31"/>
      <c r="F22" s="11">
        <f t="shared" si="0"/>
        <v>0</v>
      </c>
    </row>
    <row r="23" spans="1:6" ht="33.75" customHeight="1">
      <c r="A23" s="36" t="s">
        <v>42</v>
      </c>
      <c r="B23" s="36"/>
      <c r="C23" s="36"/>
      <c r="D23" s="37">
        <f>ROUND(SUM(F5:F22),0)</f>
        <v>0</v>
      </c>
      <c r="E23" s="37"/>
      <c r="F23" s="12" t="s">
        <v>18</v>
      </c>
    </row>
  </sheetData>
  <sheetProtection password="F856" sheet="1"/>
  <protectedRanges>
    <protectedRange sqref="E6:E12 E14:E16 E18:E19 E21:E22" name="区域1"/>
  </protectedRanges>
  <mergeCells count="6">
    <mergeCell ref="A1:F1"/>
    <mergeCell ref="B2:D2"/>
    <mergeCell ref="E2:F2"/>
    <mergeCell ref="A3:F3"/>
    <mergeCell ref="A23:C23"/>
    <mergeCell ref="D23:E23"/>
  </mergeCells>
  <printOptions horizontalCentered="1"/>
  <pageMargins left="0.7480314960629921" right="0.7480314960629921" top="0.51" bottom="0.8" header="0.45" footer="0.46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F14" sqref="F14"/>
    </sheetView>
  </sheetViews>
  <sheetFormatPr defaultColWidth="9.00390625" defaultRowHeight="14.25"/>
  <cols>
    <col min="1" max="2" width="8.625" style="0" customWidth="1"/>
    <col min="3" max="3" width="47.625" style="0" customWidth="1"/>
    <col min="4" max="4" width="16.875" style="0" customWidth="1"/>
  </cols>
  <sheetData>
    <row r="1" spans="1:4" ht="36" customHeight="1">
      <c r="A1" s="42" t="s">
        <v>7</v>
      </c>
      <c r="B1" s="42"/>
      <c r="C1" s="42"/>
      <c r="D1" s="42"/>
    </row>
    <row r="2" spans="1:4" s="15" customFormat="1" ht="36" customHeight="1">
      <c r="A2" s="46" t="str">
        <f>"工程名称："&amp;'第700章（北务服务区示范站）'!B2</f>
        <v>工程名称：2016年京平高速公路养护工程施工招标第S4标段</v>
      </c>
      <c r="B2" s="46"/>
      <c r="C2" s="46"/>
      <c r="D2" s="46"/>
    </row>
    <row r="3" spans="1:4" s="15" customFormat="1" ht="36" customHeight="1">
      <c r="A3" s="16" t="s">
        <v>8</v>
      </c>
      <c r="B3" s="16" t="s">
        <v>9</v>
      </c>
      <c r="C3" s="16" t="s">
        <v>10</v>
      </c>
      <c r="D3" s="24" t="s">
        <v>45</v>
      </c>
    </row>
    <row r="4" spans="1:4" s="15" customFormat="1" ht="30.75" customHeight="1">
      <c r="A4" s="17">
        <v>1</v>
      </c>
      <c r="B4" s="17">
        <v>100</v>
      </c>
      <c r="C4" s="17" t="s">
        <v>11</v>
      </c>
      <c r="D4" s="17">
        <f>'第100章'!D9</f>
        <v>0</v>
      </c>
    </row>
    <row r="5" spans="1:4" s="15" customFormat="1" ht="30.75" customHeight="1">
      <c r="A5" s="17">
        <v>2</v>
      </c>
      <c r="B5" s="17">
        <v>200</v>
      </c>
      <c r="C5" s="17" t="s">
        <v>12</v>
      </c>
      <c r="D5" s="17"/>
    </row>
    <row r="6" spans="1:4" s="15" customFormat="1" ht="30.75" customHeight="1">
      <c r="A6" s="17">
        <v>3</v>
      </c>
      <c r="B6" s="17">
        <v>300</v>
      </c>
      <c r="C6" s="17" t="s">
        <v>13</v>
      </c>
      <c r="D6" s="17"/>
    </row>
    <row r="7" spans="1:4" s="15" customFormat="1" ht="30.75" customHeight="1">
      <c r="A7" s="17">
        <v>4</v>
      </c>
      <c r="B7" s="17">
        <v>400</v>
      </c>
      <c r="C7" s="17" t="s">
        <v>14</v>
      </c>
      <c r="D7" s="17"/>
    </row>
    <row r="8" spans="1:4" s="15" customFormat="1" ht="30.75" customHeight="1">
      <c r="A8" s="17">
        <v>5</v>
      </c>
      <c r="B8" s="17">
        <v>500</v>
      </c>
      <c r="C8" s="17" t="s">
        <v>15</v>
      </c>
      <c r="D8" s="17"/>
    </row>
    <row r="9" spans="1:4" s="15" customFormat="1" ht="30.75" customHeight="1">
      <c r="A9" s="17">
        <v>6</v>
      </c>
      <c r="B9" s="17">
        <v>600</v>
      </c>
      <c r="C9" s="17" t="s">
        <v>16</v>
      </c>
      <c r="D9" s="17"/>
    </row>
    <row r="10" spans="1:4" s="15" customFormat="1" ht="30.75" customHeight="1">
      <c r="A10" s="47">
        <v>7</v>
      </c>
      <c r="B10" s="17">
        <v>700</v>
      </c>
      <c r="C10" s="29" t="s">
        <v>131</v>
      </c>
      <c r="D10" s="17">
        <f>'第700章（北务服务区示范站）'!D36:E36</f>
        <v>0</v>
      </c>
    </row>
    <row r="11" spans="1:4" s="15" customFormat="1" ht="30.75" customHeight="1">
      <c r="A11" s="48"/>
      <c r="B11" s="17">
        <v>700</v>
      </c>
      <c r="C11" s="29" t="s">
        <v>130</v>
      </c>
      <c r="D11" s="17">
        <f>'第700章（夏各庄收费站第一次景观提升)'!D23:E23</f>
        <v>0</v>
      </c>
    </row>
    <row r="12" spans="1:4" s="15" customFormat="1" ht="30.75" customHeight="1">
      <c r="A12" s="48"/>
      <c r="B12" s="17">
        <v>700</v>
      </c>
      <c r="C12" s="29" t="s">
        <v>129</v>
      </c>
      <c r="D12" s="17">
        <f>'第700章（夏各庄收费站第二次景观提升)'!D15:E15</f>
        <v>0</v>
      </c>
    </row>
    <row r="13" spans="1:4" s="15" customFormat="1" ht="30.75" customHeight="1">
      <c r="A13" s="48"/>
      <c r="B13" s="17">
        <v>700</v>
      </c>
      <c r="C13" s="29" t="s">
        <v>128</v>
      </c>
      <c r="D13" s="17">
        <f>'第700章（吴各庄收费站第一次景观提升）'!D17:E17</f>
        <v>0</v>
      </c>
    </row>
    <row r="14" spans="1:4" s="15" customFormat="1" ht="30.75" customHeight="1">
      <c r="A14" s="49"/>
      <c r="B14" s="17">
        <v>700</v>
      </c>
      <c r="C14" s="29" t="s">
        <v>127</v>
      </c>
      <c r="D14" s="17">
        <f>'第700章（吴各庄收费站第二次景观提升）'!D23:E23</f>
        <v>0</v>
      </c>
    </row>
    <row r="15" spans="1:4" s="15" customFormat="1" ht="30.75" customHeight="1">
      <c r="A15" s="17">
        <v>8</v>
      </c>
      <c r="B15" s="41" t="s">
        <v>19</v>
      </c>
      <c r="C15" s="41"/>
      <c r="D15" s="18">
        <f>SUM(D4:D14)</f>
        <v>0</v>
      </c>
    </row>
    <row r="16" spans="1:4" s="15" customFormat="1" ht="33.75" customHeight="1">
      <c r="A16" s="17">
        <v>9</v>
      </c>
      <c r="B16" s="41" t="s">
        <v>20</v>
      </c>
      <c r="C16" s="41"/>
      <c r="D16" s="18"/>
    </row>
    <row r="17" spans="1:4" s="15" customFormat="1" ht="33.75" customHeight="1">
      <c r="A17" s="17">
        <v>10</v>
      </c>
      <c r="B17" s="41" t="s">
        <v>32</v>
      </c>
      <c r="C17" s="41"/>
      <c r="D17" s="30">
        <f>ROUND((2723463*0.015),0)</f>
        <v>40852</v>
      </c>
    </row>
    <row r="18" spans="1:4" s="15" customFormat="1" ht="33.75" customHeight="1">
      <c r="A18" s="17">
        <v>11</v>
      </c>
      <c r="B18" s="43" t="s">
        <v>28</v>
      </c>
      <c r="C18" s="44"/>
      <c r="D18" s="18">
        <f>ROUND(D15-D16-D17,0)</f>
        <v>-40852</v>
      </c>
    </row>
    <row r="19" spans="1:4" s="15" customFormat="1" ht="33.75" customHeight="1">
      <c r="A19" s="17">
        <v>12</v>
      </c>
      <c r="B19" s="45" t="s">
        <v>50</v>
      </c>
      <c r="C19" s="41"/>
      <c r="D19" s="18">
        <f>ROUND(D18*3%,0)</f>
        <v>-1226</v>
      </c>
    </row>
    <row r="20" spans="1:4" s="15" customFormat="1" ht="33.75" customHeight="1">
      <c r="A20" s="17">
        <v>13</v>
      </c>
      <c r="B20" s="41" t="s">
        <v>29</v>
      </c>
      <c r="C20" s="41"/>
      <c r="D20" s="18">
        <f>D15+D19</f>
        <v>-1226</v>
      </c>
    </row>
  </sheetData>
  <sheetProtection password="F856" sheet="1"/>
  <protectedRanges>
    <protectedRange sqref="D17" name="区域1"/>
  </protectedRanges>
  <mergeCells count="9">
    <mergeCell ref="B17:C17"/>
    <mergeCell ref="A1:D1"/>
    <mergeCell ref="B15:C15"/>
    <mergeCell ref="B16:C16"/>
    <mergeCell ref="B20:C20"/>
    <mergeCell ref="B18:C18"/>
    <mergeCell ref="B19:C19"/>
    <mergeCell ref="A2:D2"/>
    <mergeCell ref="A10:A14"/>
  </mergeCells>
  <printOptions horizontalCentered="1"/>
  <pageMargins left="0.66" right="0.3937007874015748" top="0.64" bottom="0.5118110236220472" header="0.31496062992125984" footer="1"/>
  <pageSetup horizontalDpi="600" verticalDpi="6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2016-05-17T03:41:59Z</cp:lastPrinted>
  <dcterms:created xsi:type="dcterms:W3CDTF">2008-04-07T07:00:19Z</dcterms:created>
  <dcterms:modified xsi:type="dcterms:W3CDTF">2016-05-18T00:42:59Z</dcterms:modified>
  <cp:category/>
  <cp:version/>
  <cp:contentType/>
  <cp:contentStatus/>
</cp:coreProperties>
</file>