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8970" tabRatio="610" activeTab="1"/>
  </bookViews>
  <sheets>
    <sheet name="第100章" sheetId="1" r:id="rId1"/>
    <sheet name="第600章" sheetId="2" r:id="rId2"/>
    <sheet name="汇总表" sheetId="3" r:id="rId3"/>
  </sheets>
  <definedNames>
    <definedName name="_xlnm.Print_Titles" localSheetId="1">'第600章'!$1:$4</definedName>
  </definedNames>
  <calcPr fullCalcOnLoad="1"/>
</workbook>
</file>

<file path=xl/sharedStrings.xml><?xml version="1.0" encoding="utf-8"?>
<sst xmlns="http://schemas.openxmlformats.org/spreadsheetml/2006/main" count="69" uniqueCount="55">
  <si>
    <t>工程量清单</t>
  </si>
  <si>
    <t>单位</t>
  </si>
  <si>
    <t>数量</t>
  </si>
  <si>
    <t>单价</t>
  </si>
  <si>
    <t>合价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</si>
  <si>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</si>
  <si>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</si>
  <si>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</si>
  <si>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</si>
  <si>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</si>
  <si>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</si>
  <si>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</si>
  <si>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</si>
  <si>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</si>
  <si>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</si>
  <si>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</si>
  <si>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</si>
  <si>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</si>
  <si>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</si>
  <si>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</si>
  <si>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</si>
  <si>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</si>
  <si>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</si>
  <si>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</si>
  <si>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</si>
  <si>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</si>
  <si>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</si>
  <si>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m2</t>
  </si>
  <si>
    <t>施工环保费</t>
  </si>
  <si>
    <t>102-3</t>
  </si>
  <si>
    <t>m</t>
  </si>
  <si>
    <t>605-1</t>
  </si>
  <si>
    <t>第100章至第700章清单合计</t>
  </si>
  <si>
    <t>已包含在清单合计中材料、工程设备、专业工程暂估价合计</t>
  </si>
  <si>
    <t>清单合计减去材料、工程设备、专业工程暂估价、安全生产费（非竞争性部分）合计(8-9-10=11)（评标价）</t>
  </si>
  <si>
    <t>投标价（8+12=13）</t>
  </si>
  <si>
    <t>金额（元）</t>
  </si>
  <si>
    <t>清单     第100章   总则</t>
  </si>
  <si>
    <t>清单  第100章 合计   人民币</t>
  </si>
  <si>
    <t>竣工文件</t>
  </si>
  <si>
    <t/>
  </si>
  <si>
    <t>-a</t>
  </si>
  <si>
    <t>602-8</t>
  </si>
  <si>
    <t>路面标线</t>
  </si>
  <si>
    <t>热熔标线</t>
  </si>
  <si>
    <t>605-9</t>
  </si>
  <si>
    <t>清单     第600章  安全设施及预埋管线</t>
  </si>
  <si>
    <t>清单  第600章 合计   人民币</t>
  </si>
  <si>
    <t>迁移恢复中央护栏</t>
  </si>
  <si>
    <t>薄层铺装</t>
  </si>
  <si>
    <t>房山区京周路（K23+300-K48+230）预防性养护工程-交通工程</t>
  </si>
  <si>
    <t>工程名称：房山区京周路（K23+300-K48+230）预防性养护工程-交通工程</t>
  </si>
  <si>
    <t xml:space="preserve">已包含在清单合计中的安全生产费 (非竞争性部分，即投标控制价上限的1.5%） </t>
  </si>
  <si>
    <t>按上项（11）金额的5%作为不可预见因素的暂定金额</t>
  </si>
  <si>
    <t>货币单位：人民币元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</si>
</sst>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_);[Red]\(0.000\)"/>
    <numFmt numFmtId="186" formatCode="0.0000_);[Red]\(0.0000\)"/>
    <numFmt numFmtId="187" formatCode="0.0_);[Red]\(0.0\)"/>
    <numFmt numFmtId="188" formatCode="0_);[Red]\(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b/>
      <sz val="16"/>
      <name val="Calibri"/>
      <family val="0"/>
    </font>
    <font>
      <b/>
      <sz val="14"/>
      <name val="Calibri"/>
      <family val="0"/>
    </font>
    <font>
      <u val="single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0" fillId="0" borderId="0" xfId="42" applyFill="1">
      <alignment vertical="center"/>
      <protection/>
    </xf>
    <xf numFmtId="0" fontId="48" fillId="0" borderId="11" xfId="40" applyFont="1" applyFill="1" applyBorder="1" applyAlignment="1">
      <alignment horizontal="center" vertical="center" wrapText="1"/>
      <protection/>
    </xf>
    <xf numFmtId="0" fontId="48" fillId="0" borderId="12" xfId="40" applyFont="1" applyFill="1" applyBorder="1" applyAlignment="1">
      <alignment horizontal="left" vertical="center" wrapText="1"/>
      <protection/>
    </xf>
    <xf numFmtId="0" fontId="48" fillId="0" borderId="12" xfId="40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vertical="center"/>
    </xf>
    <xf numFmtId="49" fontId="47" fillId="0" borderId="0" xfId="0" applyNumberFormat="1" applyFont="1" applyFill="1" applyBorder="1" applyAlignment="1">
      <alignment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shrinkToFit="1"/>
    </xf>
    <xf numFmtId="176" fontId="47" fillId="0" borderId="10" xfId="0" applyNumberFormat="1" applyFont="1" applyFill="1" applyBorder="1" applyAlignment="1">
      <alignment horizontal="center" vertical="center" shrinkToFit="1"/>
    </xf>
    <xf numFmtId="177" fontId="47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10" xfId="0" applyFont="1" applyFill="1" applyBorder="1" applyAlignment="1">
      <alignment horizontal="center" vertical="center" shrinkToFit="1"/>
    </xf>
    <xf numFmtId="49" fontId="47" fillId="0" borderId="0" xfId="0" applyNumberFormat="1" applyFont="1" applyFill="1" applyAlignment="1">
      <alignment vertical="center"/>
    </xf>
    <xf numFmtId="0" fontId="47" fillId="0" borderId="0" xfId="0" applyNumberFormat="1" applyFont="1" applyFill="1" applyAlignment="1">
      <alignment horizontal="center" vertical="center" shrinkToFit="1"/>
    </xf>
    <xf numFmtId="0" fontId="47" fillId="0" borderId="0" xfId="0" applyFont="1" applyFill="1" applyAlignment="1">
      <alignment vertical="center" shrinkToFit="1"/>
    </xf>
    <xf numFmtId="2" fontId="48" fillId="0" borderId="12" xfId="40" applyNumberFormat="1" applyFont="1" applyFill="1" applyBorder="1" applyAlignment="1">
      <alignment horizontal="center" vertical="center" wrapText="1"/>
      <protection/>
    </xf>
    <xf numFmtId="0" fontId="0" fillId="0" borderId="0" xfId="42" applyFont="1" applyFill="1">
      <alignment vertical="center"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5" fillId="0" borderId="13" xfId="42" applyFont="1" applyFill="1" applyBorder="1" applyAlignment="1">
      <alignment horizontal="center" vertical="center"/>
      <protection/>
    </xf>
    <xf numFmtId="0" fontId="0" fillId="0" borderId="10" xfId="42" applyFont="1" applyFill="1" applyBorder="1" applyAlignment="1">
      <alignment horizontal="center" vertical="center"/>
      <protection/>
    </xf>
    <xf numFmtId="0" fontId="48" fillId="0" borderId="10" xfId="40" applyFont="1" applyFill="1" applyBorder="1" applyAlignment="1">
      <alignment horizontal="center" vertical="center" wrapText="1"/>
      <protection/>
    </xf>
    <xf numFmtId="0" fontId="48" fillId="0" borderId="10" xfId="40" applyFont="1" applyFill="1" applyBorder="1" applyAlignment="1">
      <alignment horizontal="left" vertical="center" wrapText="1"/>
      <protection/>
    </xf>
    <xf numFmtId="0" fontId="49" fillId="0" borderId="0" xfId="0" applyFont="1" applyFill="1" applyAlignment="1">
      <alignment horizontal="center" vertical="center"/>
    </xf>
    <xf numFmtId="0" fontId="47" fillId="0" borderId="14" xfId="0" applyFont="1" applyFill="1" applyBorder="1" applyAlignment="1">
      <alignment horizontal="left" vertical="center" wrapText="1" shrinkToFit="1"/>
    </xf>
    <xf numFmtId="0" fontId="5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right" vertical="center"/>
    </xf>
    <xf numFmtId="0" fontId="47" fillId="0" borderId="14" xfId="0" applyFont="1" applyFill="1" applyBorder="1" applyAlignment="1">
      <alignment horizontal="center" vertical="center"/>
    </xf>
    <xf numFmtId="177" fontId="5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14" xfId="0" applyFont="1" applyFill="1" applyBorder="1" applyAlignment="1" applyProtection="1">
      <alignment horizontal="left" vertical="center" wrapText="1" shrinkToFit="1"/>
      <protection hidden="1"/>
    </xf>
    <xf numFmtId="0" fontId="47" fillId="0" borderId="0" xfId="0" applyFont="1" applyFill="1" applyBorder="1" applyAlignment="1">
      <alignment horizontal="center" vertical="center" shrinkToFit="1"/>
    </xf>
    <xf numFmtId="0" fontId="0" fillId="0" borderId="10" xfId="42" applyFont="1" applyFill="1" applyBorder="1" applyAlignment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0" fontId="3" fillId="0" borderId="0" xfId="42" applyFont="1" applyFill="1" applyAlignment="1">
      <alignment horizontal="center" vertical="center"/>
      <protection/>
    </xf>
    <xf numFmtId="49" fontId="47" fillId="0" borderId="14" xfId="42" applyNumberFormat="1" applyFont="1" applyFill="1" applyBorder="1" applyAlignment="1">
      <alignment vertical="center"/>
      <protection/>
    </xf>
    <xf numFmtId="0" fontId="0" fillId="0" borderId="15" xfId="42" applyFont="1" applyFill="1" applyBorder="1" applyAlignment="1">
      <alignment horizontal="center" vertical="center" wrapText="1"/>
      <protection/>
    </xf>
    <xf numFmtId="0" fontId="0" fillId="0" borderId="16" xfId="42" applyFont="1" applyFill="1" applyBorder="1" applyAlignment="1">
      <alignment horizontal="center" vertical="center" wrapText="1"/>
      <protection/>
    </xf>
    <xf numFmtId="0" fontId="47" fillId="0" borderId="14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 shrinkToFit="1"/>
    </xf>
    <xf numFmtId="188" fontId="0" fillId="0" borderId="10" xfId="42" applyNumberFormat="1" applyFont="1" applyFill="1" applyBorder="1" applyAlignment="1" applyProtection="1">
      <alignment horizontal="center" vertical="center" shrinkToFit="1"/>
      <protection hidden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F11" sqref="F11"/>
    </sheetView>
  </sheetViews>
  <sheetFormatPr defaultColWidth="9.00390625" defaultRowHeight="14.25"/>
  <cols>
    <col min="1" max="1" width="9.50390625" style="3" customWidth="1"/>
    <col min="2" max="2" width="26.00390625" style="3" customWidth="1"/>
    <col min="3" max="3" width="8.00390625" style="3" customWidth="1"/>
    <col min="4" max="4" width="9.75390625" style="3" customWidth="1"/>
    <col min="5" max="5" width="12.625" style="3" customWidth="1"/>
    <col min="6" max="6" width="12.875" style="3" customWidth="1"/>
    <col min="7" max="16384" width="9.00390625" style="3" customWidth="1"/>
  </cols>
  <sheetData>
    <row r="1" spans="1:6" ht="43.5" customHeight="1">
      <c r="A1" s="29" t="s">
        <v>0</v>
      </c>
      <c r="B1" s="29"/>
      <c r="C1" s="29"/>
      <c r="D1" s="29"/>
      <c r="E1" s="29"/>
      <c r="F1" s="29"/>
    </row>
    <row r="2" spans="1:6" ht="42.75" customHeight="1">
      <c r="A2" s="3" t="s">
        <v>17</v>
      </c>
      <c r="B2" s="30" t="s">
        <v>50</v>
      </c>
      <c r="C2" s="30"/>
      <c r="D2" s="30"/>
      <c r="E2" s="43" t="s">
        <v>54</v>
      </c>
      <c r="F2" s="33"/>
    </row>
    <row r="3" spans="1:6" ht="42" customHeight="1">
      <c r="A3" s="31" t="s">
        <v>37</v>
      </c>
      <c r="B3" s="31"/>
      <c r="C3" s="31"/>
      <c r="D3" s="31"/>
      <c r="E3" s="31"/>
      <c r="F3" s="31"/>
    </row>
    <row r="4" spans="1:6" ht="42" customHeight="1">
      <c r="A4" s="13" t="s">
        <v>19</v>
      </c>
      <c r="B4" s="13" t="s">
        <v>20</v>
      </c>
      <c r="C4" s="13" t="s">
        <v>1</v>
      </c>
      <c r="D4" s="13" t="s">
        <v>2</v>
      </c>
      <c r="E4" s="13" t="s">
        <v>3</v>
      </c>
      <c r="F4" s="13" t="s">
        <v>4</v>
      </c>
    </row>
    <row r="5" spans="1:6" ht="42" customHeight="1">
      <c r="A5" s="27" t="s">
        <v>21</v>
      </c>
      <c r="B5" s="28" t="s">
        <v>39</v>
      </c>
      <c r="C5" s="27" t="s">
        <v>22</v>
      </c>
      <c r="D5" s="5">
        <v>1</v>
      </c>
      <c r="E5" s="44"/>
      <c r="F5" s="17">
        <f>ROUND(D5*E5,0)</f>
        <v>0</v>
      </c>
    </row>
    <row r="6" spans="1:6" ht="42" customHeight="1">
      <c r="A6" s="27" t="s">
        <v>26</v>
      </c>
      <c r="B6" s="28" t="s">
        <v>28</v>
      </c>
      <c r="C6" s="27" t="s">
        <v>22</v>
      </c>
      <c r="D6" s="5">
        <v>1</v>
      </c>
      <c r="E6" s="44"/>
      <c r="F6" s="17">
        <f>ROUND(D6*E6,0)</f>
        <v>0</v>
      </c>
    </row>
    <row r="7" spans="1:6" ht="42" customHeight="1">
      <c r="A7" s="27" t="s">
        <v>29</v>
      </c>
      <c r="B7" s="28" t="s">
        <v>23</v>
      </c>
      <c r="C7" s="27" t="s">
        <v>22</v>
      </c>
      <c r="D7" s="5">
        <v>1</v>
      </c>
      <c r="E7" s="44"/>
      <c r="F7" s="17">
        <f>ROUND(D7*E7,0)</f>
        <v>0</v>
      </c>
    </row>
    <row r="8" spans="1:6" ht="42" customHeight="1">
      <c r="A8" s="27" t="s">
        <v>24</v>
      </c>
      <c r="B8" s="28" t="s">
        <v>25</v>
      </c>
      <c r="C8" s="27" t="s">
        <v>22</v>
      </c>
      <c r="D8" s="5">
        <v>1</v>
      </c>
      <c r="E8" s="44"/>
      <c r="F8" s="17">
        <f>ROUND(D8*E8,0)</f>
        <v>0</v>
      </c>
    </row>
    <row r="9" spans="1:14" ht="42" customHeight="1">
      <c r="A9" s="32" t="s">
        <v>38</v>
      </c>
      <c r="B9" s="32"/>
      <c r="C9" s="32"/>
      <c r="D9" s="34">
        <f>ROUND(SUM(F5:F8),0)</f>
        <v>0</v>
      </c>
      <c r="E9" s="34"/>
      <c r="F9" s="4" t="s">
        <v>18</v>
      </c>
      <c r="G9" s="2"/>
      <c r="H9" s="2"/>
      <c r="I9" s="2"/>
      <c r="J9" s="2"/>
      <c r="K9" s="2"/>
      <c r="L9" s="2"/>
      <c r="M9" s="2"/>
      <c r="N9" s="2"/>
    </row>
    <row r="10" ht="32.25" customHeight="1"/>
    <row r="11" ht="25.5" customHeight="1">
      <c r="A11" s="1"/>
    </row>
  </sheetData>
  <sheetProtection password="8F79" sheet="1"/>
  <protectedRanges>
    <protectedRange sqref="E5:E8" name="区域1"/>
  </protectedRanges>
  <mergeCells count="6">
    <mergeCell ref="A1:F1"/>
    <mergeCell ref="B2:D2"/>
    <mergeCell ref="A3:F3"/>
    <mergeCell ref="A9:C9"/>
    <mergeCell ref="D9:E9"/>
    <mergeCell ref="E2:F2"/>
  </mergeCells>
  <printOptions/>
  <pageMargins left="0.7086614173228347" right="0.7086614173228347" top="1.1023622047244095" bottom="1.3385826771653544" header="0.31496062992125984" footer="3.48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H4" sqref="H4"/>
    </sheetView>
  </sheetViews>
  <sheetFormatPr defaultColWidth="9.00390625" defaultRowHeight="14.25"/>
  <cols>
    <col min="1" max="1" width="11.00390625" style="19" customWidth="1"/>
    <col min="2" max="2" width="29.00390625" style="10" customWidth="1"/>
    <col min="3" max="3" width="6.125" style="10" customWidth="1"/>
    <col min="4" max="4" width="9.75390625" style="20" customWidth="1"/>
    <col min="5" max="5" width="10.25390625" style="21" customWidth="1"/>
    <col min="6" max="6" width="13.125" style="21" customWidth="1"/>
    <col min="7" max="7" width="11.625" style="10" bestFit="1" customWidth="1"/>
    <col min="8" max="8" width="45.00390625" style="10" bestFit="1" customWidth="1"/>
    <col min="9" max="9" width="13.875" style="10" bestFit="1" customWidth="1"/>
    <col min="10" max="16384" width="9.00390625" style="10" customWidth="1"/>
  </cols>
  <sheetData>
    <row r="1" spans="1:6" ht="43.5" customHeight="1">
      <c r="A1" s="29" t="s">
        <v>0</v>
      </c>
      <c r="B1" s="29"/>
      <c r="C1" s="29"/>
      <c r="D1" s="29"/>
      <c r="E1" s="29"/>
      <c r="F1" s="29"/>
    </row>
    <row r="2" spans="1:6" ht="48" customHeight="1">
      <c r="A2" s="11" t="s">
        <v>17</v>
      </c>
      <c r="B2" s="35" t="str">
        <f>'第100章'!B2:D2</f>
        <v>房山区京周路（K23+300-K48+230）预防性养护工程-交通工程</v>
      </c>
      <c r="C2" s="35"/>
      <c r="D2" s="35"/>
      <c r="E2" s="36" t="s">
        <v>5</v>
      </c>
      <c r="F2" s="36"/>
    </row>
    <row r="3" spans="1:6" ht="42" customHeight="1">
      <c r="A3" s="31" t="s">
        <v>46</v>
      </c>
      <c r="B3" s="31"/>
      <c r="C3" s="31"/>
      <c r="D3" s="31"/>
      <c r="E3" s="31"/>
      <c r="F3" s="31"/>
    </row>
    <row r="4" spans="1:6" ht="42" customHeight="1">
      <c r="A4" s="12" t="s">
        <v>19</v>
      </c>
      <c r="B4" s="13" t="s">
        <v>20</v>
      </c>
      <c r="C4" s="13" t="s">
        <v>1</v>
      </c>
      <c r="D4" s="14" t="s">
        <v>2</v>
      </c>
      <c r="E4" s="15" t="s">
        <v>3</v>
      </c>
      <c r="F4" s="15" t="s">
        <v>4</v>
      </c>
    </row>
    <row r="5" spans="1:6" ht="42" customHeight="1">
      <c r="A5" s="7" t="s">
        <v>42</v>
      </c>
      <c r="B5" s="8" t="s">
        <v>48</v>
      </c>
      <c r="C5" s="9" t="s">
        <v>30</v>
      </c>
      <c r="D5" s="22">
        <v>1820</v>
      </c>
      <c r="E5" s="16"/>
      <c r="F5" s="17">
        <f>ROUND(D5*E5,0)</f>
        <v>0</v>
      </c>
    </row>
    <row r="6" spans="1:6" ht="42" customHeight="1">
      <c r="A6" s="7" t="s">
        <v>31</v>
      </c>
      <c r="B6" s="8" t="s">
        <v>43</v>
      </c>
      <c r="C6" s="9" t="s">
        <v>40</v>
      </c>
      <c r="D6" s="22" t="s">
        <v>40</v>
      </c>
      <c r="E6" s="16"/>
      <c r="F6" s="17"/>
    </row>
    <row r="7" spans="1:6" ht="42" customHeight="1">
      <c r="A7" s="7" t="s">
        <v>41</v>
      </c>
      <c r="B7" s="8" t="s">
        <v>44</v>
      </c>
      <c r="C7" s="9" t="s">
        <v>27</v>
      </c>
      <c r="D7" s="22">
        <v>42197</v>
      </c>
      <c r="E7" s="16"/>
      <c r="F7" s="17">
        <f>ROUND(D7*E7,0)</f>
        <v>0</v>
      </c>
    </row>
    <row r="8" spans="1:6" ht="42" customHeight="1">
      <c r="A8" s="7" t="s">
        <v>45</v>
      </c>
      <c r="B8" s="8" t="s">
        <v>49</v>
      </c>
      <c r="C8" s="9" t="s">
        <v>27</v>
      </c>
      <c r="D8" s="22">
        <v>153</v>
      </c>
      <c r="E8" s="16"/>
      <c r="F8" s="17">
        <f>ROUND(D8*E8,0)</f>
        <v>0</v>
      </c>
    </row>
    <row r="9" spans="1:6" ht="42" customHeight="1">
      <c r="A9" s="32" t="s">
        <v>47</v>
      </c>
      <c r="B9" s="32"/>
      <c r="C9" s="32"/>
      <c r="D9" s="34">
        <f>ROUND(SUM(F5:F8),0)</f>
        <v>0</v>
      </c>
      <c r="E9" s="34"/>
      <c r="F9" s="18" t="s">
        <v>18</v>
      </c>
    </row>
  </sheetData>
  <sheetProtection password="8F79" sheet="1"/>
  <protectedRanges>
    <protectedRange sqref="E5 E7:E8" name="区域1"/>
  </protectedRanges>
  <mergeCells count="6">
    <mergeCell ref="A9:C9"/>
    <mergeCell ref="D9:E9"/>
    <mergeCell ref="A1:F1"/>
    <mergeCell ref="B2:D2"/>
    <mergeCell ref="E2:F2"/>
    <mergeCell ref="A3:F3"/>
  </mergeCells>
  <printOptions horizontalCentered="1"/>
  <pageMargins left="0.7480314960629921" right="0.7480314960629921" top="1.09" bottom="1.2708333333333333" header="0.5118110236220472" footer="3.84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0">
      <selection activeCell="D12" sqref="D12"/>
    </sheetView>
  </sheetViews>
  <sheetFormatPr defaultColWidth="9.00390625" defaultRowHeight="14.25"/>
  <cols>
    <col min="1" max="1" width="5.75390625" style="6" customWidth="1"/>
    <col min="2" max="2" width="11.75390625" style="6" customWidth="1"/>
    <col min="3" max="3" width="41.125" style="6" customWidth="1"/>
    <col min="4" max="4" width="18.00390625" style="6" customWidth="1"/>
    <col min="5" max="16384" width="9.00390625" style="6" customWidth="1"/>
  </cols>
  <sheetData>
    <row r="1" spans="1:4" ht="42.75" customHeight="1">
      <c r="A1" s="39" t="s">
        <v>6</v>
      </c>
      <c r="B1" s="39"/>
      <c r="C1" s="39"/>
      <c r="D1" s="39"/>
    </row>
    <row r="2" spans="1:4" s="23" customFormat="1" ht="33.75" customHeight="1">
      <c r="A2" s="40" t="s">
        <v>51</v>
      </c>
      <c r="B2" s="40"/>
      <c r="C2" s="40"/>
      <c r="D2" s="40"/>
    </row>
    <row r="3" spans="1:4" s="23" customFormat="1" ht="36" customHeight="1">
      <c r="A3" s="24" t="s">
        <v>7</v>
      </c>
      <c r="B3" s="24" t="s">
        <v>8</v>
      </c>
      <c r="C3" s="24" t="s">
        <v>9</v>
      </c>
      <c r="D3" s="25" t="s">
        <v>36</v>
      </c>
    </row>
    <row r="4" spans="1:4" s="23" customFormat="1" ht="32.25" customHeight="1">
      <c r="A4" s="26">
        <v>1</v>
      </c>
      <c r="B4" s="26">
        <v>100</v>
      </c>
      <c r="C4" s="26" t="s">
        <v>10</v>
      </c>
      <c r="D4" s="45">
        <f>'第100章'!D9</f>
        <v>0</v>
      </c>
    </row>
    <row r="5" spans="1:4" s="23" customFormat="1" ht="32.25" customHeight="1">
      <c r="A5" s="26">
        <v>2</v>
      </c>
      <c r="B5" s="26">
        <v>200</v>
      </c>
      <c r="C5" s="26" t="s">
        <v>11</v>
      </c>
      <c r="D5" s="45"/>
    </row>
    <row r="6" spans="1:4" s="23" customFormat="1" ht="32.25" customHeight="1">
      <c r="A6" s="26">
        <v>3</v>
      </c>
      <c r="B6" s="26">
        <v>300</v>
      </c>
      <c r="C6" s="26" t="s">
        <v>12</v>
      </c>
      <c r="D6" s="45"/>
    </row>
    <row r="7" spans="1:4" s="23" customFormat="1" ht="32.25" customHeight="1">
      <c r="A7" s="26">
        <v>4</v>
      </c>
      <c r="B7" s="26">
        <v>400</v>
      </c>
      <c r="C7" s="26" t="s">
        <v>13</v>
      </c>
      <c r="D7" s="45"/>
    </row>
    <row r="8" spans="1:4" s="23" customFormat="1" ht="32.25" customHeight="1">
      <c r="A8" s="26">
        <v>5</v>
      </c>
      <c r="B8" s="26">
        <v>500</v>
      </c>
      <c r="C8" s="26" t="s">
        <v>14</v>
      </c>
      <c r="D8" s="45"/>
    </row>
    <row r="9" spans="1:4" s="23" customFormat="1" ht="32.25" customHeight="1">
      <c r="A9" s="26">
        <v>6</v>
      </c>
      <c r="B9" s="26">
        <v>600</v>
      </c>
      <c r="C9" s="26" t="s">
        <v>15</v>
      </c>
      <c r="D9" s="45">
        <f>'第600章'!D9</f>
        <v>0</v>
      </c>
    </row>
    <row r="10" spans="1:4" s="23" customFormat="1" ht="32.25" customHeight="1">
      <c r="A10" s="26">
        <v>7</v>
      </c>
      <c r="B10" s="26">
        <v>700</v>
      </c>
      <c r="C10" s="26" t="s">
        <v>16</v>
      </c>
      <c r="D10" s="45"/>
    </row>
    <row r="11" spans="1:4" s="23" customFormat="1" ht="32.25" customHeight="1">
      <c r="A11" s="26">
        <v>8</v>
      </c>
      <c r="B11" s="38" t="s">
        <v>32</v>
      </c>
      <c r="C11" s="38"/>
      <c r="D11" s="45">
        <f>SUM(D4:D10)</f>
        <v>0</v>
      </c>
    </row>
    <row r="12" spans="1:4" s="23" customFormat="1" ht="34.5" customHeight="1">
      <c r="A12" s="26">
        <v>9</v>
      </c>
      <c r="B12" s="37" t="s">
        <v>33</v>
      </c>
      <c r="C12" s="38"/>
      <c r="D12" s="45"/>
    </row>
    <row r="13" spans="1:4" s="23" customFormat="1" ht="34.5" customHeight="1">
      <c r="A13" s="26">
        <v>10</v>
      </c>
      <c r="B13" s="37" t="s">
        <v>52</v>
      </c>
      <c r="C13" s="38"/>
      <c r="D13" s="45">
        <f>ROUND((2095063*0.015),0)</f>
        <v>31426</v>
      </c>
    </row>
    <row r="14" spans="1:4" s="23" customFormat="1" ht="34.5" customHeight="1">
      <c r="A14" s="26">
        <v>11</v>
      </c>
      <c r="B14" s="41" t="s">
        <v>34</v>
      </c>
      <c r="C14" s="42"/>
      <c r="D14" s="45">
        <f>ROUND(D11-D12-D13,0)</f>
        <v>-31426</v>
      </c>
    </row>
    <row r="15" spans="1:4" s="23" customFormat="1" ht="34.5" customHeight="1">
      <c r="A15" s="26">
        <v>12</v>
      </c>
      <c r="B15" s="37" t="s">
        <v>53</v>
      </c>
      <c r="C15" s="38"/>
      <c r="D15" s="45">
        <f>ROUND(D14*5%,0)</f>
        <v>-1571</v>
      </c>
    </row>
    <row r="16" spans="1:4" s="23" customFormat="1" ht="34.5" customHeight="1">
      <c r="A16" s="26">
        <v>13</v>
      </c>
      <c r="B16" s="37" t="s">
        <v>35</v>
      </c>
      <c r="C16" s="38"/>
      <c r="D16" s="45">
        <f>D11+D15</f>
        <v>-1571</v>
      </c>
    </row>
  </sheetData>
  <sheetProtection password="8F79" sheet="1"/>
  <mergeCells count="8">
    <mergeCell ref="B15:C15"/>
    <mergeCell ref="B16:C16"/>
    <mergeCell ref="A1:D1"/>
    <mergeCell ref="B11:C11"/>
    <mergeCell ref="B12:C12"/>
    <mergeCell ref="A2:D2"/>
    <mergeCell ref="B13:C13"/>
    <mergeCell ref="B14:C14"/>
  </mergeCells>
  <printOptions horizontalCentered="1"/>
  <pageMargins left="0.5118110236220472" right="0.63" top="0.88" bottom="0.98" header="0.38" footer="1.86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llj</cp:lastModifiedBy>
  <cp:lastPrinted>2015-06-01T01:34:14Z</cp:lastPrinted>
  <dcterms:created xsi:type="dcterms:W3CDTF">2008-04-07T07:00:19Z</dcterms:created>
  <dcterms:modified xsi:type="dcterms:W3CDTF">2015-06-01T01:34:46Z</dcterms:modified>
  <cp:category/>
  <cp:version/>
  <cp:contentType/>
  <cp:contentStatus/>
</cp:coreProperties>
</file>