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X:\招标代理部\城养中心\2017年第一批大修工程\清单控制价\分部分项工程量固化清单\"/>
    </mc:Choice>
  </mc:AlternateContent>
  <bookViews>
    <workbookView xWindow="0" yWindow="0" windowWidth="17460" windowHeight="7470" activeTab="1"/>
  </bookViews>
  <sheets>
    <sheet name="道路工程" sheetId="2" r:id="rId1"/>
    <sheet name="交通工程" sheetId="3" r:id="rId2"/>
  </sheets>
  <definedNames>
    <definedName name="_xlnm.Print_Area" localSheetId="1">交通工程!$A$1:$I$40</definedName>
  </definedNames>
  <calcPr calcId="162913"/>
</workbook>
</file>

<file path=xl/calcChain.xml><?xml version="1.0" encoding="utf-8"?>
<calcChain xmlns="http://schemas.openxmlformats.org/spreadsheetml/2006/main">
  <c r="H28" i="3" l="1"/>
  <c r="H27" i="3"/>
  <c r="H26" i="3"/>
  <c r="H25" i="3"/>
  <c r="H24" i="3"/>
  <c r="H23" i="3"/>
  <c r="H22" i="3"/>
  <c r="H15" i="3"/>
  <c r="H14" i="3"/>
  <c r="H13" i="3"/>
  <c r="H12" i="3"/>
  <c r="H11" i="3"/>
  <c r="H10" i="3"/>
  <c r="H9" i="3"/>
  <c r="H8" i="3"/>
  <c r="H7" i="3"/>
  <c r="H77" i="2"/>
  <c r="H70" i="2"/>
  <c r="H69" i="2"/>
  <c r="H78" i="2" s="1"/>
  <c r="H89" i="2" s="1"/>
  <c r="H68" i="2"/>
  <c r="H65" i="2"/>
  <c r="H64" i="2"/>
  <c r="H63" i="2"/>
  <c r="H62" i="2"/>
  <c r="H61" i="2"/>
  <c r="H60" i="2"/>
  <c r="H59" i="2"/>
  <c r="H58" i="2"/>
  <c r="H66" i="2" s="1"/>
  <c r="H71" i="2" s="1"/>
  <c r="H49" i="2"/>
  <c r="H48" i="2"/>
  <c r="H47" i="2"/>
  <c r="H46" i="2"/>
  <c r="H45" i="2"/>
  <c r="H44" i="2"/>
  <c r="H43" i="2"/>
  <c r="H42" i="2"/>
  <c r="H41" i="2"/>
  <c r="H40" i="2"/>
  <c r="H39" i="2"/>
  <c r="H32" i="2"/>
  <c r="H50" i="2" s="1"/>
  <c r="H51" i="2" s="1"/>
  <c r="H31" i="2"/>
  <c r="H28" i="2"/>
  <c r="H27" i="2"/>
  <c r="H26" i="2"/>
  <c r="H25" i="2"/>
  <c r="H18" i="2"/>
  <c r="H29" i="2" s="1"/>
  <c r="H33" i="2" s="1"/>
  <c r="H17" i="2"/>
  <c r="H14" i="2"/>
  <c r="H13" i="2"/>
  <c r="H12" i="2"/>
  <c r="H11" i="2"/>
  <c r="H10" i="2"/>
  <c r="H9" i="2"/>
  <c r="H8" i="2"/>
  <c r="H7" i="2"/>
  <c r="H6" i="2"/>
  <c r="H16" i="3" l="1"/>
  <c r="H29" i="3" s="1"/>
  <c r="H38" i="3" s="1"/>
  <c r="H39" i="3" s="1"/>
  <c r="H15" i="2"/>
  <c r="H19" i="2" s="1"/>
  <c r="H90" i="2" s="1"/>
</calcChain>
</file>

<file path=xl/sharedStrings.xml><?xml version="1.0" encoding="utf-8"?>
<sst xmlns="http://schemas.openxmlformats.org/spreadsheetml/2006/main" count="341" uniqueCount="188">
  <si>
    <t>分部分项工程清单与计价表</t>
  </si>
  <si>
    <t>工程名称：东苇路（朝阳路-东小井西口）大修工程-道路工程</t>
  </si>
  <si>
    <t>第1页  共5页</t>
  </si>
  <si>
    <t>序号</t>
  </si>
  <si>
    <t>子目编码</t>
  </si>
  <si>
    <t>子目名称</t>
  </si>
  <si>
    <t>子目特征描述</t>
  </si>
  <si>
    <t>计量单位</t>
  </si>
  <si>
    <t>工程量</t>
  </si>
  <si>
    <t>金额（元）</t>
  </si>
  <si>
    <t>综合单价</t>
  </si>
  <si>
    <t>合价</t>
  </si>
  <si>
    <t>其中：暂估价</t>
  </si>
  <si>
    <t>一</t>
  </si>
  <si>
    <t>路基工程</t>
  </si>
  <si>
    <t>041001004001</t>
  </si>
  <si>
    <t>铣刨旧路面层</t>
  </si>
  <si>
    <t>1.材质:沥青混凝土
2.厚度:4cm
3.渣土清弃、消纳</t>
  </si>
  <si>
    <t>m2</t>
  </si>
  <si>
    <t>041001004002</t>
  </si>
  <si>
    <t>1.材质:沥青混凝土
2.厚度:10cm
3.渣土清弃、消纳</t>
  </si>
  <si>
    <t>041001004003</t>
  </si>
  <si>
    <t>铣刨旧路结构</t>
  </si>
  <si>
    <t>1.材质:沥青混凝土（含基层）
2.厚度:31cm
3.渣土清弃、消纳</t>
  </si>
  <si>
    <t>04B003</t>
  </si>
  <si>
    <t>沥青混合料旧料回收</t>
  </si>
  <si>
    <t>1.已使用年限:8年以上
2.计算密度:2.35t/m3</t>
  </si>
  <si>
    <t>t</t>
  </si>
  <si>
    <t>041001002001</t>
  </si>
  <si>
    <t>拆除人行道</t>
  </si>
  <si>
    <t>1.材质:现况步道、方砖
2.拆除面层步道砖
3.渣土清理、外弃、消纳</t>
  </si>
  <si>
    <t>040101001001</t>
  </si>
  <si>
    <t>挖一般土方</t>
  </si>
  <si>
    <t>1.部位:新建步道处
2.渣土清弃、消纳</t>
  </si>
  <si>
    <t>m3</t>
  </si>
  <si>
    <t>040101001003</t>
  </si>
  <si>
    <t>挖除旧路结构</t>
  </si>
  <si>
    <t>1.土壤类别:旧路结构
2.挖土深度:综合考虑
3.渣土清弃、消纳</t>
  </si>
  <si>
    <t>041001005001</t>
  </si>
  <si>
    <t>拆除侧、平(缘）石</t>
  </si>
  <si>
    <t>1.材质:现况缘石、边缘石
2.包括:卧底砂浆及后背砼
3.渣土清弃、消纳</t>
  </si>
  <si>
    <t>m</t>
  </si>
  <si>
    <t>04B004</t>
  </si>
  <si>
    <t>拆除树池</t>
  </si>
  <si>
    <t>1.规格:现况综合
2.渣土清理、外弃、消纳</t>
  </si>
  <si>
    <t>座</t>
  </si>
  <si>
    <t>分部小计</t>
  </si>
  <si>
    <t>二</t>
  </si>
  <si>
    <t>路面工程</t>
  </si>
  <si>
    <t>040203006001</t>
  </si>
  <si>
    <t>沥青混凝土</t>
  </si>
  <si>
    <t>1.沥青混凝土种类:SBS改性沥青玛蹄脂碎石混合料（水洗玄武岩）SMA-13
2.厚度:4cm</t>
  </si>
  <si>
    <t>040203003001</t>
  </si>
  <si>
    <t>橡胶沥青防水粘结层</t>
  </si>
  <si>
    <t>1.材料品种:橡胶沥青
2.喷油量:2.2kg/m2
3.厚度:0.5cm</t>
  </si>
  <si>
    <t>本页小计</t>
  </si>
  <si>
    <t>第2页  共5页</t>
  </si>
  <si>
    <t>040203006002</t>
  </si>
  <si>
    <t>1.沥青混凝土种类:温拌沥青混凝土WAC-20C
2.厚度:5cm
3.透层:改性乳仳沥青（一体化摊铺)</t>
  </si>
  <si>
    <t>040203006003</t>
  </si>
  <si>
    <t>1.沥青混凝土种类:温拌沥青混凝土WAC-20C
2.厚度:6cm
3.粘层:改性乳仳沥青</t>
  </si>
  <si>
    <t>040203006004</t>
  </si>
  <si>
    <t>1.沥青混凝土种类:抗车辙沥青混凝土KAC-20C（+抗车辙剂）
2.厚度:6cm
3.粘层:改性乳仳沥青</t>
  </si>
  <si>
    <t>040202006001</t>
  </si>
  <si>
    <t>石灰、粉煤灰、碎（砾）石</t>
  </si>
  <si>
    <t>1.材料:石灰粉煤灰碎石
2.厚度:16cm</t>
  </si>
  <si>
    <t>三</t>
  </si>
  <si>
    <t>人行道及附属设施</t>
  </si>
  <si>
    <t>040204002001</t>
  </si>
  <si>
    <t>人行道块料铺设</t>
  </si>
  <si>
    <t>1.块料品种:挤压式防滑混凝土步道砖
2.规格:10*20*6cm
3.商品M7.5水泥砂浆铺筑
4.检查井标高调整、井圈周边加固
5.雨水口的标高调整、雨水口破损的修补、加固
6.详见图纸</t>
  </si>
  <si>
    <t>040204002002</t>
  </si>
  <si>
    <t>1.块料品种:利用旧挤压式混凝土防滑步道砖
2.规格:10*20*6cm
3.商品M7.5水泥砂浆铺筑
4.检查井标高调整、井圈周边加固
5.雨水口的标高调整、雨水口破损的修补、加固
6.详见图纸</t>
  </si>
  <si>
    <t>第3页  共5页</t>
  </si>
  <si>
    <t>040204002003</t>
  </si>
  <si>
    <t>1.块料品种:挤压式混凝土防滑盲道砖
2.规格:20*20*6cm
3.商品M7.5水泥砂浆铺筑
4.检查井标高调整、井圈周边加固
5.雨水口的标高调整、雨水口破损的修补、加固
6.详见图纸</t>
  </si>
  <si>
    <t>040203007001</t>
  </si>
  <si>
    <t>水泥混凝土</t>
  </si>
  <si>
    <t>1.混凝土强度等级:C15豆石砼
2.厚度:15cm</t>
  </si>
  <si>
    <t>040204004001</t>
  </si>
  <si>
    <t>安砌侧(平、缘）石</t>
  </si>
  <si>
    <t>1.材料品种:混凝土路缘石
2.规格:12*30*49.5cm
3.商品M7.5水泥砂浆砌筑
4.C15豆石砼后背加固</t>
  </si>
  <si>
    <t>040204004002</t>
  </si>
  <si>
    <t>1.材料品种:混凝土路缘石
2.规格:8/10*30*49.5cm
3.商品M7.5水泥砂浆砌筑
4.C15豆石砼后背加固</t>
  </si>
  <si>
    <t>040204004003</t>
  </si>
  <si>
    <t>1.材料品种:混凝土路缘石
2.规格:10*20*49.5cm
3.商品M7.5水泥砂浆砌筑
4.C15豆石砼后背加固</t>
  </si>
  <si>
    <t>040204007001</t>
  </si>
  <si>
    <t>树池砌筑</t>
  </si>
  <si>
    <t>1.材料品种、规格:混凝土树池
2.树池尺寸:1.2*1.2m</t>
  </si>
  <si>
    <t>个</t>
  </si>
  <si>
    <t>040204007002</t>
  </si>
  <si>
    <t>1.材料品种、规格:混凝土树池
2.树池尺寸:1.5*1.5m</t>
  </si>
  <si>
    <t>040204003001</t>
  </si>
  <si>
    <t>现浇混凝土硬化路肩</t>
  </si>
  <si>
    <t>1.混凝土强度等级:C20
2.厚度:15cm</t>
  </si>
  <si>
    <t>040201001001</t>
  </si>
  <si>
    <t>整修土路肩</t>
  </si>
  <si>
    <t>1.做法:现况路肩</t>
  </si>
  <si>
    <t>040205004001</t>
  </si>
  <si>
    <t>路铭牌</t>
  </si>
  <si>
    <t>1.材质:不锈钢亚光钢板
2.规格: 20*30cm 厚2mm</t>
  </si>
  <si>
    <t>块</t>
  </si>
  <si>
    <t>040205004002</t>
  </si>
  <si>
    <t>百米桩</t>
  </si>
  <si>
    <t>1.材质:不锈钢亚光钢板
2.规格:10*20cm 厚2mm</t>
  </si>
  <si>
    <t>第4页  共5页</t>
  </si>
  <si>
    <t>四</t>
  </si>
  <si>
    <t>排水工程</t>
  </si>
  <si>
    <t>040204006001</t>
  </si>
  <si>
    <t>检查井加固</t>
  </si>
  <si>
    <t>1.挖除井周道路结构
2.钢筋固定检查井
3.浇筑C25早强砼
4.详见招标文件及图纸</t>
  </si>
  <si>
    <t>040504001001</t>
  </si>
  <si>
    <t>新雨水检查井</t>
  </si>
  <si>
    <t>1.规格:同路段现状
2.做法:同路段现状
3.详见图纸</t>
  </si>
  <si>
    <t>040504009001</t>
  </si>
  <si>
    <t>新建雨水口</t>
  </si>
  <si>
    <t>1.规格:偏沟双篦雨水口
2.做法:06MS201-8 P10
3.详见图纸</t>
  </si>
  <si>
    <t>040504009004</t>
  </si>
  <si>
    <t>1.规格:偏沟单篦雨水口
2.做法:06MS201-8 P9</t>
  </si>
  <si>
    <t>040504009005</t>
  </si>
  <si>
    <t>封填雨水口</t>
  </si>
  <si>
    <t>1.材料品种:C15豆石砼
2.详见图纸</t>
  </si>
  <si>
    <t>040504009003</t>
  </si>
  <si>
    <t>更换雨水篦子</t>
  </si>
  <si>
    <t>1.材质:铸铁
2.规格:以单篦计
3.详见图纸</t>
  </si>
  <si>
    <t>040501001001</t>
  </si>
  <si>
    <t>混凝土管</t>
  </si>
  <si>
    <t>1.规格:II级钢筋混凝土承插口管
2.基础:C25早强砼满包加固
3.详见图纸</t>
  </si>
  <si>
    <t>911003007001</t>
  </si>
  <si>
    <t>盖板力沟清理</t>
  </si>
  <si>
    <t>1.管道材质、规格:现况公路段盖板边沟
2.渣土清理、运弃、消纳</t>
  </si>
  <si>
    <t xml:space="preserve">五 </t>
  </si>
  <si>
    <t>慢行系统整治工程</t>
  </si>
  <si>
    <t>040203009001</t>
  </si>
  <si>
    <t>非机动车道红色铺装</t>
  </si>
  <si>
    <t>1.技术要求:详施工图设计
2.厚度:4mm</t>
  </si>
  <si>
    <t>040205018001</t>
  </si>
  <si>
    <t>人行道桩</t>
  </si>
  <si>
    <t>1.类型:铸铁
2.规格、型号:外漏高度60cm
3.做法:详见《北京市人行道桩设计实施导则》
4.详见图纸</t>
  </si>
  <si>
    <t>根</t>
  </si>
  <si>
    <t>040205018002</t>
  </si>
  <si>
    <t>更换钢立柱</t>
  </si>
  <si>
    <t>1.材料品种:铸铁
2.规格、型号:同现状</t>
  </si>
  <si>
    <t>第5页  共5页</t>
  </si>
  <si>
    <t>041001008001</t>
  </si>
  <si>
    <t>拆除混凝土结构</t>
  </si>
  <si>
    <t>1.部位:慢行道内废弃基础
2.强度等级:现况综合
3.渣土清弃、消纳</t>
  </si>
  <si>
    <t>合   计</t>
  </si>
  <si>
    <t>工程名称：东苇路（朝阳路-东小井西口）大修工程-交通工程</t>
  </si>
  <si>
    <t>第1页  共2页</t>
  </si>
  <si>
    <t>整个项目</t>
  </si>
  <si>
    <t>040205006001</t>
  </si>
  <si>
    <t>标线</t>
  </si>
  <si>
    <t>1.类型:车行道边缘线
2.线型:白色实线
3.材料、工艺:热熔涂料
4.线宽:20cm</t>
  </si>
  <si>
    <t>040205006002</t>
  </si>
  <si>
    <t>1.类型:车行道边缘线
2.线型:白色虚线 2-4组合
3.材料、工艺:热熔涂料
4.线宽:20cm</t>
  </si>
  <si>
    <t>040205006003</t>
  </si>
  <si>
    <t>1.类型:车行道分界线
2.线型:白色虚线 6-9组合
3.材料、工艺:热熔涂料
4.线宽:15cm</t>
  </si>
  <si>
    <t>040205006004</t>
  </si>
  <si>
    <t>1.类型:车行道分界线
2.线型:黄色虚线 4-6组合
3.材料、工艺:热熔涂料
4.线宽:15cm</t>
  </si>
  <si>
    <t>040205006005</t>
  </si>
  <si>
    <t>1.类型:车行道分界线
2.线型:黄色实线
3.材料、工艺:热熔涂料
4.线宽:15cm</t>
  </si>
  <si>
    <t>040205006006</t>
  </si>
  <si>
    <t>1.线型:白色虚线 4-4组合
2.材料、工艺:热熔涂料
3.线宽:15cm</t>
  </si>
  <si>
    <t>040205008001</t>
  </si>
  <si>
    <t>横道线</t>
  </si>
  <si>
    <t>1.线型:白实线 
2.材料、工艺:热熔涂料
3.线宽:40cm 间隔60cm
4.计量:按虚面积</t>
  </si>
  <si>
    <t>040205006007</t>
  </si>
  <si>
    <t>1.类型:车行道导向线
2.线型:白色实线
3.材料、工艺:热熔涂料
4.线宽:15cm</t>
  </si>
  <si>
    <t>040205006008</t>
  </si>
  <si>
    <t>1.类型:停止线
2.线型:白色实线 
3.材料、工艺:热熔涂料
4.线宽:40cm</t>
  </si>
  <si>
    <t>第2页  共2页</t>
  </si>
  <si>
    <t>040205006009</t>
  </si>
  <si>
    <t>1.类型:左转待转区停止线
2.线型:白色实线
3.材料、工艺:热熔涂料
4.线宽:20cm</t>
  </si>
  <si>
    <t>040205006010</t>
  </si>
  <si>
    <t>1.类型:左转待转区停止线
2.线型:白色虚线
3.材料、工艺:热熔涂料
4.线宽:15cm</t>
  </si>
  <si>
    <t>040205008011</t>
  </si>
  <si>
    <t>黄色网格</t>
  </si>
  <si>
    <t>1.线型:黄实线
2.线宽:外围20cm 内部10cm
3.材料、工艺:热熔涂料
4.计量:按虚面积</t>
  </si>
  <si>
    <t>040205007001</t>
  </si>
  <si>
    <t>标记</t>
  </si>
  <si>
    <t>1.材料品种:反光胶带
2.类型:导向箭头
3.规格尺寸:长6m</t>
  </si>
  <si>
    <t>040205007002</t>
  </si>
  <si>
    <t>1.材料品种:反光胶带
2.类型:导向箭头
3.规格尺寸:长3m</t>
  </si>
  <si>
    <t>040205007003</t>
  </si>
  <si>
    <t>1.材料品种:反光胶带
2.类型:自行车图案
3.规格尺寸:2.0*1.2m</t>
  </si>
  <si>
    <t>040205007004</t>
  </si>
  <si>
    <t>1.材料品种:反光胶带
2.类型:人行横道预告标识
3.规格尺寸:1.5*3.0m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</si>
</sst>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8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178" fontId="2" fillId="2" borderId="0" xfId="1" applyNumberFormat="1" applyFont="1" applyFill="1" applyBorder="1" applyAlignment="1">
      <alignment horizontal="center" vertical="center" wrapText="1"/>
    </xf>
    <xf numFmtId="178" fontId="2" fillId="2" borderId="0" xfId="1" applyNumberFormat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78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wrapText="1"/>
    </xf>
    <xf numFmtId="178" fontId="2" fillId="2" borderId="0" xfId="1" applyNumberFormat="1" applyFont="1" applyFill="1" applyBorder="1" applyAlignment="1">
      <alignment horizontal="center" wrapText="1"/>
    </xf>
    <xf numFmtId="0" fontId="5" fillId="0" borderId="0" xfId="0" applyFont="1" applyFill="1" applyAlignment="1"/>
    <xf numFmtId="0" fontId="4" fillId="2" borderId="0" xfId="1" applyFont="1" applyFill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center" wrapText="1"/>
    </xf>
    <xf numFmtId="178" fontId="2" fillId="0" borderId="6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178" fontId="3" fillId="2" borderId="0" xfId="1" applyNumberFormat="1" applyFont="1" applyFill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178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178" fontId="4" fillId="2" borderId="4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78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92"/>
  <sheetViews>
    <sheetView view="pageBreakPreview" topLeftCell="A73" zoomScaleNormal="100" zoomScaleSheetLayoutView="100" workbookViewId="0">
      <selection activeCell="G8" sqref="G8"/>
    </sheetView>
  </sheetViews>
  <sheetFormatPr defaultColWidth="6.75" defaultRowHeight="13.5" x14ac:dyDescent="0.15"/>
  <cols>
    <col min="1" max="1" width="4.875" style="2" customWidth="1"/>
    <col min="2" max="2" width="12.625" style="2" customWidth="1"/>
    <col min="3" max="3" width="11.5" style="1" customWidth="1"/>
    <col min="4" max="4" width="17.375" style="1" customWidth="1"/>
    <col min="5" max="5" width="4.75" style="2" customWidth="1"/>
    <col min="6" max="6" width="8.25" style="2" customWidth="1"/>
    <col min="7" max="7" width="10.625" style="3" customWidth="1"/>
    <col min="8" max="9" width="10.625" style="2" customWidth="1"/>
    <col min="10" max="16382" width="6.75" style="1"/>
  </cols>
  <sheetData>
    <row r="1" spans="1:9" s="1" customFormat="1" ht="29.25" customHeight="1" x14ac:dyDescent="0.15">
      <c r="A1" s="23" t="s">
        <v>0</v>
      </c>
      <c r="B1" s="23"/>
      <c r="C1" s="23"/>
      <c r="D1" s="23"/>
      <c r="E1" s="23"/>
      <c r="F1" s="23"/>
      <c r="G1" s="24"/>
      <c r="H1" s="23"/>
      <c r="I1" s="23"/>
    </row>
    <row r="2" spans="1:9" s="1" customFormat="1" ht="36.75" customHeight="1" x14ac:dyDescent="0.15">
      <c r="A2" s="25" t="s">
        <v>1</v>
      </c>
      <c r="B2" s="25"/>
      <c r="C2" s="25"/>
      <c r="D2" s="25"/>
      <c r="E2" s="26"/>
      <c r="F2" s="26"/>
      <c r="G2" s="7"/>
      <c r="H2" s="26" t="s">
        <v>2</v>
      </c>
      <c r="I2" s="26"/>
    </row>
    <row r="3" spans="1:9" s="1" customFormat="1" ht="20.100000000000001" customHeight="1" x14ac:dyDescent="0.15">
      <c r="A3" s="28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7" t="s">
        <v>9</v>
      </c>
      <c r="H3" s="28"/>
      <c r="I3" s="28"/>
    </row>
    <row r="4" spans="1:9" s="1" customFormat="1" ht="18" customHeight="1" x14ac:dyDescent="0.15">
      <c r="A4" s="28"/>
      <c r="B4" s="28"/>
      <c r="C4" s="28"/>
      <c r="D4" s="28"/>
      <c r="E4" s="28"/>
      <c r="F4" s="28"/>
      <c r="G4" s="10" t="s">
        <v>10</v>
      </c>
      <c r="H4" s="9" t="s">
        <v>11</v>
      </c>
      <c r="I4" s="9" t="s">
        <v>12</v>
      </c>
    </row>
    <row r="5" spans="1:9" s="1" customFormat="1" ht="21.95" customHeight="1" x14ac:dyDescent="0.15">
      <c r="A5" s="9"/>
      <c r="B5" s="13" t="s">
        <v>13</v>
      </c>
      <c r="C5" s="12" t="s">
        <v>14</v>
      </c>
      <c r="D5" s="11"/>
      <c r="E5" s="9"/>
      <c r="F5" s="9"/>
      <c r="G5" s="10"/>
      <c r="H5" s="9"/>
      <c r="I5" s="9"/>
    </row>
    <row r="6" spans="1:9" s="1" customFormat="1" ht="36.75" customHeight="1" x14ac:dyDescent="0.15">
      <c r="A6" s="9">
        <v>1</v>
      </c>
      <c r="B6" s="9" t="s">
        <v>15</v>
      </c>
      <c r="C6" s="11" t="s">
        <v>16</v>
      </c>
      <c r="D6" s="11" t="s">
        <v>17</v>
      </c>
      <c r="E6" s="9" t="s">
        <v>18</v>
      </c>
      <c r="F6" s="10">
        <v>33088</v>
      </c>
      <c r="G6" s="10"/>
      <c r="H6" s="9">
        <f>ROUND(F6*G6,0)</f>
        <v>0</v>
      </c>
      <c r="I6" s="9"/>
    </row>
    <row r="7" spans="1:9" s="1" customFormat="1" ht="36.75" customHeight="1" x14ac:dyDescent="0.15">
      <c r="A7" s="9">
        <v>2</v>
      </c>
      <c r="B7" s="9" t="s">
        <v>19</v>
      </c>
      <c r="C7" s="11" t="s">
        <v>16</v>
      </c>
      <c r="D7" s="11" t="s">
        <v>20</v>
      </c>
      <c r="E7" s="9" t="s">
        <v>18</v>
      </c>
      <c r="F7" s="10">
        <v>13823</v>
      </c>
      <c r="G7" s="10"/>
      <c r="H7" s="9">
        <f t="shared" ref="H7:H14" si="0">ROUND(F7*G7,0)</f>
        <v>0</v>
      </c>
      <c r="I7" s="9"/>
    </row>
    <row r="8" spans="1:9" s="1" customFormat="1" ht="48" customHeight="1" x14ac:dyDescent="0.15">
      <c r="A8" s="9">
        <v>3</v>
      </c>
      <c r="B8" s="9" t="s">
        <v>21</v>
      </c>
      <c r="C8" s="11" t="s">
        <v>22</v>
      </c>
      <c r="D8" s="11" t="s">
        <v>23</v>
      </c>
      <c r="E8" s="9" t="s">
        <v>18</v>
      </c>
      <c r="F8" s="10">
        <v>13660</v>
      </c>
      <c r="G8" s="10"/>
      <c r="H8" s="9">
        <f t="shared" si="0"/>
        <v>0</v>
      </c>
      <c r="I8" s="9"/>
    </row>
    <row r="9" spans="1:9" s="1" customFormat="1" ht="25.5" customHeight="1" x14ac:dyDescent="0.15">
      <c r="A9" s="9">
        <v>4</v>
      </c>
      <c r="B9" s="9" t="s">
        <v>24</v>
      </c>
      <c r="C9" s="11" t="s">
        <v>25</v>
      </c>
      <c r="D9" s="11" t="s">
        <v>26</v>
      </c>
      <c r="E9" s="9" t="s">
        <v>27</v>
      </c>
      <c r="F9" s="10">
        <v>7812</v>
      </c>
      <c r="G9" s="10"/>
      <c r="H9" s="9">
        <f t="shared" si="0"/>
        <v>0</v>
      </c>
      <c r="I9" s="9"/>
    </row>
    <row r="10" spans="1:9" s="1" customFormat="1" ht="36.75" customHeight="1" x14ac:dyDescent="0.15">
      <c r="A10" s="9">
        <v>5</v>
      </c>
      <c r="B10" s="9" t="s">
        <v>28</v>
      </c>
      <c r="C10" s="11" t="s">
        <v>29</v>
      </c>
      <c r="D10" s="11" t="s">
        <v>30</v>
      </c>
      <c r="E10" s="9" t="s">
        <v>18</v>
      </c>
      <c r="F10" s="10">
        <v>8908</v>
      </c>
      <c r="G10" s="10"/>
      <c r="H10" s="9">
        <f t="shared" si="0"/>
        <v>0</v>
      </c>
      <c r="I10" s="9"/>
    </row>
    <row r="11" spans="1:9" s="1" customFormat="1" ht="25.5" customHeight="1" x14ac:dyDescent="0.15">
      <c r="A11" s="9">
        <v>6</v>
      </c>
      <c r="B11" s="9" t="s">
        <v>31</v>
      </c>
      <c r="C11" s="11" t="s">
        <v>32</v>
      </c>
      <c r="D11" s="11" t="s">
        <v>33</v>
      </c>
      <c r="E11" s="9" t="s">
        <v>34</v>
      </c>
      <c r="F11" s="10">
        <v>182.4</v>
      </c>
      <c r="G11" s="10"/>
      <c r="H11" s="9">
        <f t="shared" si="0"/>
        <v>0</v>
      </c>
      <c r="I11" s="9"/>
    </row>
    <row r="12" spans="1:9" s="1" customFormat="1" ht="36.75" customHeight="1" x14ac:dyDescent="0.15">
      <c r="A12" s="9">
        <v>7</v>
      </c>
      <c r="B12" s="9" t="s">
        <v>35</v>
      </c>
      <c r="C12" s="11" t="s">
        <v>36</v>
      </c>
      <c r="D12" s="11" t="s">
        <v>37</v>
      </c>
      <c r="E12" s="9" t="s">
        <v>34</v>
      </c>
      <c r="F12" s="10">
        <v>76.3</v>
      </c>
      <c r="G12" s="10"/>
      <c r="H12" s="9">
        <f t="shared" si="0"/>
        <v>0</v>
      </c>
      <c r="I12" s="9"/>
    </row>
    <row r="13" spans="1:9" s="1" customFormat="1" ht="59.25" customHeight="1" x14ac:dyDescent="0.15">
      <c r="A13" s="9">
        <v>8</v>
      </c>
      <c r="B13" s="9" t="s">
        <v>38</v>
      </c>
      <c r="C13" s="11" t="s">
        <v>39</v>
      </c>
      <c r="D13" s="11" t="s">
        <v>40</v>
      </c>
      <c r="E13" s="9" t="s">
        <v>41</v>
      </c>
      <c r="F13" s="10">
        <v>3924</v>
      </c>
      <c r="G13" s="10"/>
      <c r="H13" s="9">
        <f t="shared" si="0"/>
        <v>0</v>
      </c>
      <c r="I13" s="9"/>
    </row>
    <row r="14" spans="1:9" s="1" customFormat="1" ht="25.5" customHeight="1" x14ac:dyDescent="0.15">
      <c r="A14" s="9">
        <v>9</v>
      </c>
      <c r="B14" s="9" t="s">
        <v>42</v>
      </c>
      <c r="C14" s="11" t="s">
        <v>43</v>
      </c>
      <c r="D14" s="11" t="s">
        <v>44</v>
      </c>
      <c r="E14" s="9" t="s">
        <v>45</v>
      </c>
      <c r="F14" s="9">
        <v>333</v>
      </c>
      <c r="G14" s="10"/>
      <c r="H14" s="9">
        <f t="shared" si="0"/>
        <v>0</v>
      </c>
      <c r="I14" s="9"/>
    </row>
    <row r="15" spans="1:9" s="1" customFormat="1" ht="27" customHeight="1" x14ac:dyDescent="0.15">
      <c r="A15" s="29" t="s">
        <v>46</v>
      </c>
      <c r="B15" s="30"/>
      <c r="C15" s="30"/>
      <c r="D15" s="30"/>
      <c r="E15" s="30"/>
      <c r="F15" s="30"/>
      <c r="G15" s="31"/>
      <c r="H15" s="13">
        <f>SUM(H6:H14)</f>
        <v>0</v>
      </c>
      <c r="I15" s="9"/>
    </row>
    <row r="16" spans="1:9" s="1" customFormat="1" ht="27" customHeight="1" x14ac:dyDescent="0.15">
      <c r="A16" s="9"/>
      <c r="B16" s="13" t="s">
        <v>47</v>
      </c>
      <c r="C16" s="12" t="s">
        <v>48</v>
      </c>
      <c r="D16" s="11"/>
      <c r="E16" s="9"/>
      <c r="F16" s="9"/>
      <c r="G16" s="10"/>
      <c r="H16" s="9"/>
      <c r="I16" s="9"/>
    </row>
    <row r="17" spans="1:9" s="1" customFormat="1" ht="48" customHeight="1" x14ac:dyDescent="0.15">
      <c r="A17" s="9">
        <v>10</v>
      </c>
      <c r="B17" s="9" t="s">
        <v>49</v>
      </c>
      <c r="C17" s="11" t="s">
        <v>50</v>
      </c>
      <c r="D17" s="11" t="s">
        <v>51</v>
      </c>
      <c r="E17" s="9" t="s">
        <v>18</v>
      </c>
      <c r="F17" s="10">
        <v>60571</v>
      </c>
      <c r="G17" s="10"/>
      <c r="H17" s="9">
        <f>ROUND(F17*G17,0)</f>
        <v>0</v>
      </c>
      <c r="I17" s="9"/>
    </row>
    <row r="18" spans="1:9" s="1" customFormat="1" ht="36.75" customHeight="1" x14ac:dyDescent="0.15">
      <c r="A18" s="9">
        <v>11</v>
      </c>
      <c r="B18" s="9" t="s">
        <v>52</v>
      </c>
      <c r="C18" s="11" t="s">
        <v>53</v>
      </c>
      <c r="D18" s="11" t="s">
        <v>54</v>
      </c>
      <c r="E18" s="9" t="s">
        <v>18</v>
      </c>
      <c r="F18" s="10">
        <v>60571</v>
      </c>
      <c r="G18" s="10"/>
      <c r="H18" s="9">
        <f>ROUND(F18*G18,0)</f>
        <v>0</v>
      </c>
      <c r="I18" s="9"/>
    </row>
    <row r="19" spans="1:9" s="1" customFormat="1" ht="24.75" customHeight="1" x14ac:dyDescent="0.15">
      <c r="A19" s="32" t="s">
        <v>55</v>
      </c>
      <c r="B19" s="32"/>
      <c r="C19" s="32"/>
      <c r="D19" s="32"/>
      <c r="E19" s="32"/>
      <c r="F19" s="32"/>
      <c r="G19" s="33"/>
      <c r="H19" s="13">
        <f>SUM(H6:H18)-H15</f>
        <v>0</v>
      </c>
      <c r="I19" s="9"/>
    </row>
    <row r="20" spans="1:9" s="1" customFormat="1" ht="24.75" customHeight="1" x14ac:dyDescent="0.15">
      <c r="A20" s="8"/>
      <c r="B20" s="8"/>
      <c r="C20" s="8"/>
      <c r="D20" s="8"/>
      <c r="E20" s="8"/>
      <c r="F20" s="8"/>
      <c r="G20" s="7"/>
      <c r="H20" s="18"/>
      <c r="I20" s="8"/>
    </row>
    <row r="21" spans="1:9" s="1" customFormat="1" ht="26.25" customHeight="1" x14ac:dyDescent="0.15">
      <c r="A21" s="23" t="s">
        <v>0</v>
      </c>
      <c r="B21" s="23"/>
      <c r="C21" s="23"/>
      <c r="D21" s="23"/>
      <c r="E21" s="23"/>
      <c r="F21" s="23"/>
      <c r="G21" s="24"/>
      <c r="H21" s="23"/>
      <c r="I21" s="23"/>
    </row>
    <row r="22" spans="1:9" s="1" customFormat="1" ht="36" customHeight="1" x14ac:dyDescent="0.15">
      <c r="A22" s="25" t="s">
        <v>1</v>
      </c>
      <c r="B22" s="25"/>
      <c r="C22" s="25"/>
      <c r="D22" s="25"/>
      <c r="E22" s="26"/>
      <c r="F22" s="26"/>
      <c r="G22" s="7"/>
      <c r="H22" s="26" t="s">
        <v>56</v>
      </c>
      <c r="I22" s="26"/>
    </row>
    <row r="23" spans="1:9" s="1" customFormat="1" ht="18" customHeight="1" x14ac:dyDescent="0.15">
      <c r="A23" s="28" t="s">
        <v>3</v>
      </c>
      <c r="B23" s="28" t="s">
        <v>4</v>
      </c>
      <c r="C23" s="28" t="s">
        <v>5</v>
      </c>
      <c r="D23" s="28" t="s">
        <v>6</v>
      </c>
      <c r="E23" s="28" t="s">
        <v>7</v>
      </c>
      <c r="F23" s="28" t="s">
        <v>8</v>
      </c>
      <c r="G23" s="27" t="s">
        <v>9</v>
      </c>
      <c r="H23" s="28"/>
      <c r="I23" s="28"/>
    </row>
    <row r="24" spans="1:9" s="1" customFormat="1" ht="18" customHeight="1" x14ac:dyDescent="0.15">
      <c r="A24" s="28"/>
      <c r="B24" s="28"/>
      <c r="C24" s="28"/>
      <c r="D24" s="28"/>
      <c r="E24" s="28"/>
      <c r="F24" s="28"/>
      <c r="G24" s="10" t="s">
        <v>10</v>
      </c>
      <c r="H24" s="9" t="s">
        <v>11</v>
      </c>
      <c r="I24" s="9" t="s">
        <v>12</v>
      </c>
    </row>
    <row r="25" spans="1:9" s="1" customFormat="1" ht="59.25" customHeight="1" x14ac:dyDescent="0.15">
      <c r="A25" s="9">
        <v>12</v>
      </c>
      <c r="B25" s="9" t="s">
        <v>57</v>
      </c>
      <c r="C25" s="11" t="s">
        <v>50</v>
      </c>
      <c r="D25" s="11" t="s">
        <v>58</v>
      </c>
      <c r="E25" s="9" t="s">
        <v>18</v>
      </c>
      <c r="F25" s="10">
        <v>13660</v>
      </c>
      <c r="G25" s="10"/>
      <c r="H25" s="9">
        <f>ROUND(F25*G25,0)</f>
        <v>0</v>
      </c>
      <c r="I25" s="9"/>
    </row>
    <row r="26" spans="1:9" s="1" customFormat="1" ht="48" customHeight="1" x14ac:dyDescent="0.15">
      <c r="A26" s="9">
        <v>13</v>
      </c>
      <c r="B26" s="9" t="s">
        <v>59</v>
      </c>
      <c r="C26" s="11" t="s">
        <v>50</v>
      </c>
      <c r="D26" s="11" t="s">
        <v>60</v>
      </c>
      <c r="E26" s="9" t="s">
        <v>18</v>
      </c>
      <c r="F26" s="10">
        <v>13105</v>
      </c>
      <c r="G26" s="10"/>
      <c r="H26" s="9">
        <f t="shared" ref="H26:H32" si="1">ROUND(F26*G26,0)</f>
        <v>0</v>
      </c>
      <c r="I26" s="9"/>
    </row>
    <row r="27" spans="1:9" s="1" customFormat="1" ht="59.25" customHeight="1" x14ac:dyDescent="0.15">
      <c r="A27" s="9">
        <v>14</v>
      </c>
      <c r="B27" s="9" t="s">
        <v>61</v>
      </c>
      <c r="C27" s="11" t="s">
        <v>50</v>
      </c>
      <c r="D27" s="11" t="s">
        <v>62</v>
      </c>
      <c r="E27" s="9" t="s">
        <v>18</v>
      </c>
      <c r="F27" s="10">
        <v>14378</v>
      </c>
      <c r="G27" s="10"/>
      <c r="H27" s="9">
        <f t="shared" si="1"/>
        <v>0</v>
      </c>
      <c r="I27" s="9"/>
    </row>
    <row r="28" spans="1:9" s="1" customFormat="1" ht="25.5" customHeight="1" x14ac:dyDescent="0.15">
      <c r="A28" s="9">
        <v>15</v>
      </c>
      <c r="B28" s="9" t="s">
        <v>63</v>
      </c>
      <c r="C28" s="11" t="s">
        <v>64</v>
      </c>
      <c r="D28" s="11" t="s">
        <v>65</v>
      </c>
      <c r="E28" s="9" t="s">
        <v>18</v>
      </c>
      <c r="F28" s="10">
        <v>13075</v>
      </c>
      <c r="G28" s="10"/>
      <c r="H28" s="9">
        <f t="shared" si="1"/>
        <v>0</v>
      </c>
      <c r="I28" s="9"/>
    </row>
    <row r="29" spans="1:9" s="1" customFormat="1" ht="30" customHeight="1" x14ac:dyDescent="0.15">
      <c r="A29" s="29" t="s">
        <v>46</v>
      </c>
      <c r="B29" s="30"/>
      <c r="C29" s="30"/>
      <c r="D29" s="30"/>
      <c r="E29" s="30"/>
      <c r="F29" s="30"/>
      <c r="G29" s="31"/>
      <c r="H29" s="13">
        <f>SUM(H25:H28)+H18+H17</f>
        <v>0</v>
      </c>
      <c r="I29" s="9"/>
    </row>
    <row r="30" spans="1:9" s="1" customFormat="1" ht="30" customHeight="1" x14ac:dyDescent="0.15">
      <c r="A30" s="9"/>
      <c r="B30" s="13" t="s">
        <v>66</v>
      </c>
      <c r="C30" s="12" t="s">
        <v>67</v>
      </c>
      <c r="D30" s="11"/>
      <c r="E30" s="9"/>
      <c r="F30" s="9"/>
      <c r="G30" s="10"/>
      <c r="H30" s="9"/>
      <c r="I30" s="9"/>
    </row>
    <row r="31" spans="1:9" s="1" customFormat="1" ht="104.25" customHeight="1" x14ac:dyDescent="0.15">
      <c r="A31" s="9">
        <v>16</v>
      </c>
      <c r="B31" s="9" t="s">
        <v>68</v>
      </c>
      <c r="C31" s="11" t="s">
        <v>69</v>
      </c>
      <c r="D31" s="11" t="s">
        <v>70</v>
      </c>
      <c r="E31" s="9" t="s">
        <v>18</v>
      </c>
      <c r="F31" s="10">
        <v>6656</v>
      </c>
      <c r="G31" s="10"/>
      <c r="H31" s="9">
        <f t="shared" si="1"/>
        <v>0</v>
      </c>
      <c r="I31" s="9"/>
    </row>
    <row r="32" spans="1:9" s="1" customFormat="1" ht="104.25" customHeight="1" x14ac:dyDescent="0.15">
      <c r="A32" s="9">
        <v>17</v>
      </c>
      <c r="B32" s="9" t="s">
        <v>71</v>
      </c>
      <c r="C32" s="11" t="s">
        <v>69</v>
      </c>
      <c r="D32" s="11" t="s">
        <v>72</v>
      </c>
      <c r="E32" s="9" t="s">
        <v>18</v>
      </c>
      <c r="F32" s="10">
        <v>2500</v>
      </c>
      <c r="G32" s="10"/>
      <c r="H32" s="9">
        <f t="shared" si="1"/>
        <v>0</v>
      </c>
      <c r="I32" s="9"/>
    </row>
    <row r="33" spans="1:9" s="1" customFormat="1" ht="32.1" customHeight="1" x14ac:dyDescent="0.15">
      <c r="A33" s="32" t="s">
        <v>55</v>
      </c>
      <c r="B33" s="32"/>
      <c r="C33" s="32"/>
      <c r="D33" s="32"/>
      <c r="E33" s="32"/>
      <c r="F33" s="32"/>
      <c r="G33" s="33"/>
      <c r="H33" s="13">
        <f>SUM(H25:H32)-H29</f>
        <v>0</v>
      </c>
      <c r="I33" s="9"/>
    </row>
    <row r="34" spans="1:9" s="1" customFormat="1" ht="24" customHeight="1" x14ac:dyDescent="0.15">
      <c r="A34" s="4"/>
      <c r="B34" s="4"/>
      <c r="C34" s="5"/>
      <c r="D34" s="5"/>
      <c r="E34" s="4"/>
      <c r="F34" s="4"/>
      <c r="G34" s="6"/>
      <c r="H34" s="4"/>
      <c r="I34" s="4"/>
    </row>
    <row r="35" spans="1:9" s="1" customFormat="1" ht="29.25" customHeight="1" x14ac:dyDescent="0.15">
      <c r="A35" s="23" t="s">
        <v>0</v>
      </c>
      <c r="B35" s="23"/>
      <c r="C35" s="23"/>
      <c r="D35" s="23"/>
      <c r="E35" s="23"/>
      <c r="F35" s="23"/>
      <c r="G35" s="24"/>
      <c r="H35" s="23"/>
      <c r="I35" s="23"/>
    </row>
    <row r="36" spans="1:9" s="1" customFormat="1" ht="36.75" customHeight="1" x14ac:dyDescent="0.15">
      <c r="A36" s="25" t="s">
        <v>1</v>
      </c>
      <c r="B36" s="25"/>
      <c r="C36" s="25"/>
      <c r="D36" s="25"/>
      <c r="E36" s="26"/>
      <c r="F36" s="26"/>
      <c r="G36" s="7"/>
      <c r="H36" s="26" t="s">
        <v>73</v>
      </c>
      <c r="I36" s="26"/>
    </row>
    <row r="37" spans="1:9" s="1" customFormat="1" ht="18" customHeight="1" x14ac:dyDescent="0.15">
      <c r="A37" s="28" t="s">
        <v>3</v>
      </c>
      <c r="B37" s="28" t="s">
        <v>4</v>
      </c>
      <c r="C37" s="28" t="s">
        <v>5</v>
      </c>
      <c r="D37" s="28" t="s">
        <v>6</v>
      </c>
      <c r="E37" s="28" t="s">
        <v>7</v>
      </c>
      <c r="F37" s="28" t="s">
        <v>8</v>
      </c>
      <c r="G37" s="27" t="s">
        <v>9</v>
      </c>
      <c r="H37" s="28"/>
      <c r="I37" s="28"/>
    </row>
    <row r="38" spans="1:9" s="1" customFormat="1" ht="18" customHeight="1" x14ac:dyDescent="0.15">
      <c r="A38" s="28"/>
      <c r="B38" s="28"/>
      <c r="C38" s="28"/>
      <c r="D38" s="28"/>
      <c r="E38" s="28"/>
      <c r="F38" s="28"/>
      <c r="G38" s="10" t="s">
        <v>10</v>
      </c>
      <c r="H38" s="9" t="s">
        <v>11</v>
      </c>
      <c r="I38" s="9" t="s">
        <v>12</v>
      </c>
    </row>
    <row r="39" spans="1:9" s="1" customFormat="1" ht="104.25" customHeight="1" x14ac:dyDescent="0.15">
      <c r="A39" s="9">
        <v>18</v>
      </c>
      <c r="B39" s="9" t="s">
        <v>74</v>
      </c>
      <c r="C39" s="11" t="s">
        <v>69</v>
      </c>
      <c r="D39" s="11" t="s">
        <v>75</v>
      </c>
      <c r="E39" s="9" t="s">
        <v>18</v>
      </c>
      <c r="F39" s="10">
        <v>720</v>
      </c>
      <c r="G39" s="10"/>
      <c r="H39" s="9">
        <f>ROUND(F39*G39,0)</f>
        <v>0</v>
      </c>
      <c r="I39" s="9"/>
    </row>
    <row r="40" spans="1:9" s="1" customFormat="1" ht="36.75" customHeight="1" x14ac:dyDescent="0.15">
      <c r="A40" s="9">
        <v>19</v>
      </c>
      <c r="B40" s="9" t="s">
        <v>76</v>
      </c>
      <c r="C40" s="11" t="s">
        <v>77</v>
      </c>
      <c r="D40" s="11" t="s">
        <v>78</v>
      </c>
      <c r="E40" s="9" t="s">
        <v>18</v>
      </c>
      <c r="F40" s="10">
        <v>1028</v>
      </c>
      <c r="G40" s="10"/>
      <c r="H40" s="9">
        <f t="shared" ref="H40:H49" si="2">ROUND(F40*G40,0)</f>
        <v>0</v>
      </c>
      <c r="I40" s="9"/>
    </row>
    <row r="41" spans="1:9" s="1" customFormat="1" ht="59.25" customHeight="1" x14ac:dyDescent="0.15">
      <c r="A41" s="9">
        <v>20</v>
      </c>
      <c r="B41" s="9" t="s">
        <v>79</v>
      </c>
      <c r="C41" s="11" t="s">
        <v>80</v>
      </c>
      <c r="D41" s="11" t="s">
        <v>81</v>
      </c>
      <c r="E41" s="9" t="s">
        <v>41</v>
      </c>
      <c r="F41" s="10">
        <v>935</v>
      </c>
      <c r="G41" s="10"/>
      <c r="H41" s="9">
        <f t="shared" si="2"/>
        <v>0</v>
      </c>
      <c r="I41" s="9"/>
    </row>
    <row r="42" spans="1:9" s="1" customFormat="1" ht="59.25" customHeight="1" x14ac:dyDescent="0.15">
      <c r="A42" s="9">
        <v>21</v>
      </c>
      <c r="B42" s="9" t="s">
        <v>82</v>
      </c>
      <c r="C42" s="11" t="s">
        <v>80</v>
      </c>
      <c r="D42" s="11" t="s">
        <v>83</v>
      </c>
      <c r="E42" s="9" t="s">
        <v>41</v>
      </c>
      <c r="F42" s="10">
        <v>631</v>
      </c>
      <c r="G42" s="10"/>
      <c r="H42" s="9">
        <f t="shared" si="2"/>
        <v>0</v>
      </c>
      <c r="I42" s="9"/>
    </row>
    <row r="43" spans="1:9" s="1" customFormat="1" ht="59.25" customHeight="1" x14ac:dyDescent="0.15">
      <c r="A43" s="9">
        <v>22</v>
      </c>
      <c r="B43" s="9" t="s">
        <v>84</v>
      </c>
      <c r="C43" s="11" t="s">
        <v>80</v>
      </c>
      <c r="D43" s="11" t="s">
        <v>85</v>
      </c>
      <c r="E43" s="9" t="s">
        <v>41</v>
      </c>
      <c r="F43" s="10">
        <v>2339</v>
      </c>
      <c r="G43" s="10"/>
      <c r="H43" s="9">
        <f t="shared" si="2"/>
        <v>0</v>
      </c>
      <c r="I43" s="9"/>
    </row>
    <row r="44" spans="1:9" s="1" customFormat="1" ht="36.75" customHeight="1" x14ac:dyDescent="0.15">
      <c r="A44" s="9">
        <v>23</v>
      </c>
      <c r="B44" s="9" t="s">
        <v>86</v>
      </c>
      <c r="C44" s="11" t="s">
        <v>87</v>
      </c>
      <c r="D44" s="11" t="s">
        <v>88</v>
      </c>
      <c r="E44" s="9" t="s">
        <v>89</v>
      </c>
      <c r="F44" s="9">
        <v>54</v>
      </c>
      <c r="G44" s="10"/>
      <c r="H44" s="9">
        <f t="shared" si="2"/>
        <v>0</v>
      </c>
      <c r="I44" s="9"/>
    </row>
    <row r="45" spans="1:9" s="1" customFormat="1" ht="36.75" customHeight="1" x14ac:dyDescent="0.15">
      <c r="A45" s="9">
        <v>24</v>
      </c>
      <c r="B45" s="9" t="s">
        <v>90</v>
      </c>
      <c r="C45" s="11" t="s">
        <v>87</v>
      </c>
      <c r="D45" s="11" t="s">
        <v>91</v>
      </c>
      <c r="E45" s="9" t="s">
        <v>89</v>
      </c>
      <c r="F45" s="9">
        <v>279</v>
      </c>
      <c r="G45" s="10"/>
      <c r="H45" s="9">
        <f t="shared" si="2"/>
        <v>0</v>
      </c>
      <c r="I45" s="9"/>
    </row>
    <row r="46" spans="1:9" s="1" customFormat="1" ht="48" customHeight="1" x14ac:dyDescent="0.15">
      <c r="A46" s="19">
        <v>25</v>
      </c>
      <c r="B46" s="20" t="s">
        <v>92</v>
      </c>
      <c r="C46" s="21" t="s">
        <v>93</v>
      </c>
      <c r="D46" s="21" t="s">
        <v>94</v>
      </c>
      <c r="E46" s="20" t="s">
        <v>18</v>
      </c>
      <c r="F46" s="22">
        <v>500</v>
      </c>
      <c r="G46" s="10"/>
      <c r="H46" s="9">
        <f t="shared" si="2"/>
        <v>0</v>
      </c>
      <c r="I46" s="9"/>
    </row>
    <row r="47" spans="1:9" s="1" customFormat="1" ht="18" customHeight="1" x14ac:dyDescent="0.15">
      <c r="A47" s="9">
        <v>26</v>
      </c>
      <c r="B47" s="9" t="s">
        <v>95</v>
      </c>
      <c r="C47" s="11" t="s">
        <v>96</v>
      </c>
      <c r="D47" s="11" t="s">
        <v>97</v>
      </c>
      <c r="E47" s="9" t="s">
        <v>18</v>
      </c>
      <c r="F47" s="10">
        <v>3544</v>
      </c>
      <c r="G47" s="10"/>
      <c r="H47" s="9">
        <f t="shared" si="2"/>
        <v>0</v>
      </c>
      <c r="I47" s="9"/>
    </row>
    <row r="48" spans="1:9" s="1" customFormat="1" ht="25.5" customHeight="1" x14ac:dyDescent="0.15">
      <c r="A48" s="9">
        <v>27</v>
      </c>
      <c r="B48" s="9" t="s">
        <v>98</v>
      </c>
      <c r="C48" s="11" t="s">
        <v>99</v>
      </c>
      <c r="D48" s="11" t="s">
        <v>100</v>
      </c>
      <c r="E48" s="9" t="s">
        <v>101</v>
      </c>
      <c r="F48" s="9">
        <v>14</v>
      </c>
      <c r="G48" s="10"/>
      <c r="H48" s="9">
        <f t="shared" si="2"/>
        <v>0</v>
      </c>
      <c r="I48" s="9"/>
    </row>
    <row r="49" spans="1:9" s="1" customFormat="1" ht="25.5" customHeight="1" x14ac:dyDescent="0.15">
      <c r="A49" s="9">
        <v>28</v>
      </c>
      <c r="B49" s="9" t="s">
        <v>102</v>
      </c>
      <c r="C49" s="11" t="s">
        <v>103</v>
      </c>
      <c r="D49" s="11" t="s">
        <v>104</v>
      </c>
      <c r="E49" s="9" t="s">
        <v>101</v>
      </c>
      <c r="F49" s="9">
        <v>55</v>
      </c>
      <c r="G49" s="10"/>
      <c r="H49" s="9">
        <f t="shared" si="2"/>
        <v>0</v>
      </c>
      <c r="I49" s="9"/>
    </row>
    <row r="50" spans="1:9" s="1" customFormat="1" ht="32.1" customHeight="1" x14ac:dyDescent="0.15">
      <c r="A50" s="29" t="s">
        <v>46</v>
      </c>
      <c r="B50" s="30"/>
      <c r="C50" s="30"/>
      <c r="D50" s="30"/>
      <c r="E50" s="30"/>
      <c r="F50" s="30"/>
      <c r="G50" s="31"/>
      <c r="H50" s="13">
        <f>SUM(H39:H49)+H32+H31</f>
        <v>0</v>
      </c>
      <c r="I50" s="9"/>
    </row>
    <row r="51" spans="1:9" s="1" customFormat="1" ht="32.1" customHeight="1" x14ac:dyDescent="0.15">
      <c r="A51" s="32" t="s">
        <v>55</v>
      </c>
      <c r="B51" s="32"/>
      <c r="C51" s="32"/>
      <c r="D51" s="32"/>
      <c r="E51" s="32"/>
      <c r="F51" s="32"/>
      <c r="G51" s="33"/>
      <c r="H51" s="13">
        <f>SUM(H39:H50)-H50</f>
        <v>0</v>
      </c>
      <c r="I51" s="9"/>
    </row>
    <row r="52" spans="1:9" s="1" customFormat="1" ht="24" customHeight="1" x14ac:dyDescent="0.15">
      <c r="A52" s="4"/>
      <c r="B52" s="4"/>
      <c r="C52" s="5"/>
      <c r="D52" s="5"/>
      <c r="E52" s="4"/>
      <c r="F52" s="4"/>
      <c r="G52" s="6"/>
      <c r="H52" s="4"/>
      <c r="I52" s="4"/>
    </row>
    <row r="53" spans="1:9" s="1" customFormat="1" ht="29.25" customHeight="1" x14ac:dyDescent="0.15">
      <c r="A53" s="23" t="s">
        <v>0</v>
      </c>
      <c r="B53" s="23"/>
      <c r="C53" s="23"/>
      <c r="D53" s="23"/>
      <c r="E53" s="23"/>
      <c r="F53" s="23"/>
      <c r="G53" s="24"/>
      <c r="H53" s="23"/>
      <c r="I53" s="23"/>
    </row>
    <row r="54" spans="1:9" s="1" customFormat="1" ht="36.75" customHeight="1" x14ac:dyDescent="0.15">
      <c r="A54" s="25" t="s">
        <v>1</v>
      </c>
      <c r="B54" s="25"/>
      <c r="C54" s="25"/>
      <c r="D54" s="25"/>
      <c r="E54" s="26"/>
      <c r="F54" s="26"/>
      <c r="G54" s="7"/>
      <c r="H54" s="26" t="s">
        <v>105</v>
      </c>
      <c r="I54" s="26"/>
    </row>
    <row r="55" spans="1:9" s="1" customFormat="1" ht="18" customHeight="1" x14ac:dyDescent="0.15">
      <c r="A55" s="28" t="s">
        <v>3</v>
      </c>
      <c r="B55" s="28" t="s">
        <v>4</v>
      </c>
      <c r="C55" s="28" t="s">
        <v>5</v>
      </c>
      <c r="D55" s="28" t="s">
        <v>6</v>
      </c>
      <c r="E55" s="28" t="s">
        <v>7</v>
      </c>
      <c r="F55" s="28" t="s">
        <v>8</v>
      </c>
      <c r="G55" s="27" t="s">
        <v>9</v>
      </c>
      <c r="H55" s="28"/>
      <c r="I55" s="28"/>
    </row>
    <row r="56" spans="1:9" s="1" customFormat="1" ht="18" customHeight="1" x14ac:dyDescent="0.15">
      <c r="A56" s="28"/>
      <c r="B56" s="28"/>
      <c r="C56" s="28"/>
      <c r="D56" s="28"/>
      <c r="E56" s="28"/>
      <c r="F56" s="28"/>
      <c r="G56" s="10" t="s">
        <v>10</v>
      </c>
      <c r="H56" s="9" t="s">
        <v>11</v>
      </c>
      <c r="I56" s="9" t="s">
        <v>12</v>
      </c>
    </row>
    <row r="57" spans="1:9" s="1" customFormat="1" ht="18" customHeight="1" x14ac:dyDescent="0.15">
      <c r="A57" s="9"/>
      <c r="B57" s="13" t="s">
        <v>106</v>
      </c>
      <c r="C57" s="12" t="s">
        <v>107</v>
      </c>
      <c r="D57" s="11"/>
      <c r="E57" s="9"/>
      <c r="F57" s="9"/>
      <c r="G57" s="10"/>
      <c r="H57" s="9"/>
      <c r="I57" s="9"/>
    </row>
    <row r="58" spans="1:9" s="1" customFormat="1" ht="48" customHeight="1" x14ac:dyDescent="0.15">
      <c r="A58" s="9">
        <v>29</v>
      </c>
      <c r="B58" s="9" t="s">
        <v>108</v>
      </c>
      <c r="C58" s="11" t="s">
        <v>109</v>
      </c>
      <c r="D58" s="11" t="s">
        <v>110</v>
      </c>
      <c r="E58" s="9" t="s">
        <v>45</v>
      </c>
      <c r="F58" s="9">
        <v>126</v>
      </c>
      <c r="G58" s="10"/>
      <c r="H58" s="9">
        <f>ROUND(F58*G58,0)</f>
        <v>0</v>
      </c>
      <c r="I58" s="9"/>
    </row>
    <row r="59" spans="1:9" s="1" customFormat="1" ht="36.75" customHeight="1" x14ac:dyDescent="0.15">
      <c r="A59" s="9">
        <v>30</v>
      </c>
      <c r="B59" s="9" t="s">
        <v>111</v>
      </c>
      <c r="C59" s="11" t="s">
        <v>112</v>
      </c>
      <c r="D59" s="11" t="s">
        <v>113</v>
      </c>
      <c r="E59" s="9" t="s">
        <v>45</v>
      </c>
      <c r="F59" s="9">
        <v>1</v>
      </c>
      <c r="G59" s="10"/>
      <c r="H59" s="9">
        <f t="shared" ref="H59:H65" si="3">ROUND(F59*G59,0)</f>
        <v>0</v>
      </c>
      <c r="I59" s="9"/>
    </row>
    <row r="60" spans="1:9" s="1" customFormat="1" ht="36.75" customHeight="1" x14ac:dyDescent="0.15">
      <c r="A60" s="9">
        <v>31</v>
      </c>
      <c r="B60" s="9" t="s">
        <v>114</v>
      </c>
      <c r="C60" s="11" t="s">
        <v>115</v>
      </c>
      <c r="D60" s="11" t="s">
        <v>116</v>
      </c>
      <c r="E60" s="9" t="s">
        <v>45</v>
      </c>
      <c r="F60" s="9">
        <v>3</v>
      </c>
      <c r="G60" s="10"/>
      <c r="H60" s="9">
        <f t="shared" si="3"/>
        <v>0</v>
      </c>
      <c r="I60" s="9"/>
    </row>
    <row r="61" spans="1:9" s="1" customFormat="1" ht="25.5" customHeight="1" x14ac:dyDescent="0.15">
      <c r="A61" s="9">
        <v>32</v>
      </c>
      <c r="B61" s="9" t="s">
        <v>117</v>
      </c>
      <c r="C61" s="11" t="s">
        <v>115</v>
      </c>
      <c r="D61" s="11" t="s">
        <v>118</v>
      </c>
      <c r="E61" s="9" t="s">
        <v>45</v>
      </c>
      <c r="F61" s="9">
        <v>1</v>
      </c>
      <c r="G61" s="10"/>
      <c r="H61" s="9">
        <f t="shared" si="3"/>
        <v>0</v>
      </c>
      <c r="I61" s="9"/>
    </row>
    <row r="62" spans="1:9" s="1" customFormat="1" ht="25.5" customHeight="1" x14ac:dyDescent="0.15">
      <c r="A62" s="9">
        <v>33</v>
      </c>
      <c r="B62" s="9" t="s">
        <v>119</v>
      </c>
      <c r="C62" s="11" t="s">
        <v>120</v>
      </c>
      <c r="D62" s="11" t="s">
        <v>121</v>
      </c>
      <c r="E62" s="9" t="s">
        <v>45</v>
      </c>
      <c r="F62" s="9">
        <v>2</v>
      </c>
      <c r="G62" s="10"/>
      <c r="H62" s="9">
        <f t="shared" si="3"/>
        <v>0</v>
      </c>
      <c r="I62" s="9"/>
    </row>
    <row r="63" spans="1:9" s="1" customFormat="1" ht="36.75" customHeight="1" x14ac:dyDescent="0.15">
      <c r="A63" s="9">
        <v>34</v>
      </c>
      <c r="B63" s="9" t="s">
        <v>122</v>
      </c>
      <c r="C63" s="11" t="s">
        <v>123</v>
      </c>
      <c r="D63" s="11" t="s">
        <v>124</v>
      </c>
      <c r="E63" s="9" t="s">
        <v>45</v>
      </c>
      <c r="F63" s="9">
        <v>4</v>
      </c>
      <c r="G63" s="10"/>
      <c r="H63" s="9">
        <f t="shared" si="3"/>
        <v>0</v>
      </c>
      <c r="I63" s="9"/>
    </row>
    <row r="64" spans="1:9" s="1" customFormat="1" ht="59.25" customHeight="1" x14ac:dyDescent="0.15">
      <c r="A64" s="9">
        <v>35</v>
      </c>
      <c r="B64" s="9" t="s">
        <v>125</v>
      </c>
      <c r="C64" s="11" t="s">
        <v>126</v>
      </c>
      <c r="D64" s="11" t="s">
        <v>127</v>
      </c>
      <c r="E64" s="9" t="s">
        <v>41</v>
      </c>
      <c r="F64" s="10">
        <v>15</v>
      </c>
      <c r="G64" s="10"/>
      <c r="H64" s="9">
        <f t="shared" si="3"/>
        <v>0</v>
      </c>
      <c r="I64" s="9"/>
    </row>
    <row r="65" spans="1:9" s="1" customFormat="1" ht="36.75" customHeight="1" x14ac:dyDescent="0.15">
      <c r="A65" s="9">
        <v>36</v>
      </c>
      <c r="B65" s="9" t="s">
        <v>128</v>
      </c>
      <c r="C65" s="11" t="s">
        <v>129</v>
      </c>
      <c r="D65" s="11" t="s">
        <v>130</v>
      </c>
      <c r="E65" s="9" t="s">
        <v>41</v>
      </c>
      <c r="F65" s="10">
        <v>90</v>
      </c>
      <c r="G65" s="10"/>
      <c r="H65" s="9">
        <f t="shared" si="3"/>
        <v>0</v>
      </c>
      <c r="I65" s="9"/>
    </row>
    <row r="66" spans="1:9" s="1" customFormat="1" ht="29.1" customHeight="1" x14ac:dyDescent="0.15">
      <c r="A66" s="29" t="s">
        <v>46</v>
      </c>
      <c r="B66" s="30"/>
      <c r="C66" s="30"/>
      <c r="D66" s="30"/>
      <c r="E66" s="30"/>
      <c r="F66" s="30"/>
      <c r="G66" s="31"/>
      <c r="H66" s="13">
        <f>SUM(H58:H65)</f>
        <v>0</v>
      </c>
      <c r="I66" s="9"/>
    </row>
    <row r="67" spans="1:9" s="1" customFormat="1" ht="25.5" customHeight="1" x14ac:dyDescent="0.15">
      <c r="A67" s="9"/>
      <c r="B67" s="13" t="s">
        <v>131</v>
      </c>
      <c r="C67" s="12" t="s">
        <v>132</v>
      </c>
      <c r="D67" s="11"/>
      <c r="E67" s="9"/>
      <c r="F67" s="9"/>
      <c r="G67" s="10"/>
      <c r="H67" s="9"/>
      <c r="I67" s="9"/>
    </row>
    <row r="68" spans="1:9" s="1" customFormat="1" ht="36.75" customHeight="1" x14ac:dyDescent="0.15">
      <c r="A68" s="9">
        <v>37</v>
      </c>
      <c r="B68" s="9" t="s">
        <v>133</v>
      </c>
      <c r="C68" s="11" t="s">
        <v>134</v>
      </c>
      <c r="D68" s="11" t="s">
        <v>135</v>
      </c>
      <c r="E68" s="9" t="s">
        <v>18</v>
      </c>
      <c r="F68" s="10">
        <v>1036</v>
      </c>
      <c r="G68" s="10"/>
      <c r="H68" s="9">
        <f t="shared" ref="H68:H70" si="4">ROUND(F68*G68,0)</f>
        <v>0</v>
      </c>
      <c r="I68" s="9"/>
    </row>
    <row r="69" spans="1:9" s="1" customFormat="1" ht="70.5" customHeight="1" x14ac:dyDescent="0.15">
      <c r="A69" s="9">
        <v>38</v>
      </c>
      <c r="B69" s="9" t="s">
        <v>136</v>
      </c>
      <c r="C69" s="11" t="s">
        <v>137</v>
      </c>
      <c r="D69" s="11" t="s">
        <v>138</v>
      </c>
      <c r="E69" s="9" t="s">
        <v>139</v>
      </c>
      <c r="F69" s="9">
        <v>396</v>
      </c>
      <c r="G69" s="10"/>
      <c r="H69" s="9">
        <f t="shared" si="4"/>
        <v>0</v>
      </c>
      <c r="I69" s="9"/>
    </row>
    <row r="70" spans="1:9" s="1" customFormat="1" ht="25.5" customHeight="1" x14ac:dyDescent="0.15">
      <c r="A70" s="9">
        <v>39</v>
      </c>
      <c r="B70" s="9" t="s">
        <v>140</v>
      </c>
      <c r="C70" s="11" t="s">
        <v>141</v>
      </c>
      <c r="D70" s="11" t="s">
        <v>142</v>
      </c>
      <c r="E70" s="9" t="s">
        <v>139</v>
      </c>
      <c r="F70" s="9">
        <v>2</v>
      </c>
      <c r="G70" s="10"/>
      <c r="H70" s="9">
        <f t="shared" si="4"/>
        <v>0</v>
      </c>
      <c r="I70" s="9"/>
    </row>
    <row r="71" spans="1:9" s="1" customFormat="1" ht="24.75" customHeight="1" x14ac:dyDescent="0.15">
      <c r="A71" s="32" t="s">
        <v>55</v>
      </c>
      <c r="B71" s="32"/>
      <c r="C71" s="32"/>
      <c r="D71" s="32"/>
      <c r="E71" s="32"/>
      <c r="F71" s="32"/>
      <c r="G71" s="33"/>
      <c r="H71" s="13">
        <f>SUM(H58:H70)-H66</f>
        <v>0</v>
      </c>
      <c r="I71" s="9"/>
    </row>
    <row r="72" spans="1:9" s="1" customFormat="1" ht="24" customHeight="1" x14ac:dyDescent="0.15">
      <c r="A72" s="4"/>
      <c r="B72" s="4"/>
      <c r="C72" s="5"/>
      <c r="D72" s="5"/>
      <c r="E72" s="4"/>
      <c r="F72" s="4"/>
      <c r="G72" s="6"/>
      <c r="H72" s="4"/>
      <c r="I72" s="4"/>
    </row>
    <row r="73" spans="1:9" s="1" customFormat="1" ht="29.25" customHeight="1" x14ac:dyDescent="0.15">
      <c r="A73" s="23" t="s">
        <v>0</v>
      </c>
      <c r="B73" s="23"/>
      <c r="C73" s="23"/>
      <c r="D73" s="23"/>
      <c r="E73" s="23"/>
      <c r="F73" s="23"/>
      <c r="G73" s="24"/>
      <c r="H73" s="23"/>
      <c r="I73" s="23"/>
    </row>
    <row r="74" spans="1:9" s="1" customFormat="1" ht="36.75" customHeight="1" x14ac:dyDescent="0.15">
      <c r="A74" s="25" t="s">
        <v>1</v>
      </c>
      <c r="B74" s="25"/>
      <c r="C74" s="25"/>
      <c r="D74" s="25"/>
      <c r="E74" s="26"/>
      <c r="F74" s="26"/>
      <c r="G74" s="7"/>
      <c r="H74" s="26" t="s">
        <v>143</v>
      </c>
      <c r="I74" s="26"/>
    </row>
    <row r="75" spans="1:9" s="1" customFormat="1" ht="18" customHeight="1" x14ac:dyDescent="0.15">
      <c r="A75" s="28" t="s">
        <v>3</v>
      </c>
      <c r="B75" s="28" t="s">
        <v>4</v>
      </c>
      <c r="C75" s="28" t="s">
        <v>5</v>
      </c>
      <c r="D75" s="28" t="s">
        <v>6</v>
      </c>
      <c r="E75" s="28" t="s">
        <v>7</v>
      </c>
      <c r="F75" s="28" t="s">
        <v>8</v>
      </c>
      <c r="G75" s="27" t="s">
        <v>9</v>
      </c>
      <c r="H75" s="28"/>
      <c r="I75" s="28"/>
    </row>
    <row r="76" spans="1:9" s="1" customFormat="1" ht="18" customHeight="1" x14ac:dyDescent="0.15">
      <c r="A76" s="28"/>
      <c r="B76" s="28"/>
      <c r="C76" s="28"/>
      <c r="D76" s="28"/>
      <c r="E76" s="28"/>
      <c r="F76" s="28"/>
      <c r="G76" s="10" t="s">
        <v>10</v>
      </c>
      <c r="H76" s="9" t="s">
        <v>11</v>
      </c>
      <c r="I76" s="9" t="s">
        <v>12</v>
      </c>
    </row>
    <row r="77" spans="1:9" s="1" customFormat="1" ht="48" customHeight="1" x14ac:dyDescent="0.15">
      <c r="A77" s="9">
        <v>40</v>
      </c>
      <c r="B77" s="9" t="s">
        <v>144</v>
      </c>
      <c r="C77" s="11" t="s">
        <v>145</v>
      </c>
      <c r="D77" s="11" t="s">
        <v>146</v>
      </c>
      <c r="E77" s="9" t="s">
        <v>34</v>
      </c>
      <c r="F77" s="10">
        <v>12</v>
      </c>
      <c r="G77" s="10"/>
      <c r="H77" s="9">
        <f>ROUND(F77*G77,0)</f>
        <v>0</v>
      </c>
      <c r="I77" s="9"/>
    </row>
    <row r="78" spans="1:9" s="17" customFormat="1" ht="33" customHeight="1" x14ac:dyDescent="0.15">
      <c r="A78" s="29" t="s">
        <v>46</v>
      </c>
      <c r="B78" s="30"/>
      <c r="C78" s="30"/>
      <c r="D78" s="30"/>
      <c r="E78" s="30"/>
      <c r="F78" s="30"/>
      <c r="G78" s="31"/>
      <c r="H78" s="13">
        <f>SUM(H77:H77)+H70+H69+H68</f>
        <v>0</v>
      </c>
      <c r="I78" s="13"/>
    </row>
    <row r="79" spans="1:9" s="1" customFormat="1" ht="33" customHeight="1" x14ac:dyDescent="0.15">
      <c r="A79" s="9"/>
      <c r="B79" s="9"/>
      <c r="C79" s="11"/>
      <c r="D79" s="11"/>
      <c r="E79" s="9"/>
      <c r="F79" s="9"/>
      <c r="G79" s="10"/>
      <c r="H79" s="9"/>
      <c r="I79" s="9"/>
    </row>
    <row r="80" spans="1:9" s="1" customFormat="1" ht="33" customHeight="1" x14ac:dyDescent="0.15">
      <c r="A80" s="9"/>
      <c r="B80" s="9"/>
      <c r="C80" s="11"/>
      <c r="D80" s="11"/>
      <c r="E80" s="9"/>
      <c r="F80" s="9"/>
      <c r="G80" s="10"/>
      <c r="H80" s="9"/>
      <c r="I80" s="9"/>
    </row>
    <row r="81" spans="1:9" s="1" customFormat="1" ht="33" customHeight="1" x14ac:dyDescent="0.15">
      <c r="A81" s="9"/>
      <c r="B81" s="9"/>
      <c r="C81" s="11"/>
      <c r="D81" s="11"/>
      <c r="E81" s="9"/>
      <c r="F81" s="9"/>
      <c r="G81" s="10"/>
      <c r="H81" s="9"/>
      <c r="I81" s="9"/>
    </row>
    <row r="82" spans="1:9" s="1" customFormat="1" ht="33" customHeight="1" x14ac:dyDescent="0.15">
      <c r="A82" s="9"/>
      <c r="B82" s="9"/>
      <c r="C82" s="11"/>
      <c r="D82" s="11"/>
      <c r="E82" s="9"/>
      <c r="F82" s="9"/>
      <c r="G82" s="10"/>
      <c r="H82" s="9"/>
      <c r="I82" s="9"/>
    </row>
    <row r="83" spans="1:9" s="1" customFormat="1" ht="33" customHeight="1" x14ac:dyDescent="0.15">
      <c r="A83" s="9"/>
      <c r="B83" s="9"/>
      <c r="C83" s="11"/>
      <c r="D83" s="11"/>
      <c r="E83" s="9"/>
      <c r="F83" s="9"/>
      <c r="G83" s="10"/>
      <c r="H83" s="9"/>
      <c r="I83" s="9"/>
    </row>
    <row r="84" spans="1:9" s="1" customFormat="1" ht="33" customHeight="1" x14ac:dyDescent="0.15">
      <c r="A84" s="9"/>
      <c r="B84" s="9"/>
      <c r="C84" s="11"/>
      <c r="D84" s="11"/>
      <c r="E84" s="9"/>
      <c r="F84" s="9"/>
      <c r="G84" s="10"/>
      <c r="H84" s="9"/>
      <c r="I84" s="9"/>
    </row>
    <row r="85" spans="1:9" s="1" customFormat="1" ht="33" customHeight="1" x14ac:dyDescent="0.15">
      <c r="A85" s="9"/>
      <c r="B85" s="9"/>
      <c r="C85" s="11"/>
      <c r="D85" s="11"/>
      <c r="E85" s="9"/>
      <c r="F85" s="9"/>
      <c r="G85" s="10"/>
      <c r="H85" s="9"/>
      <c r="I85" s="9"/>
    </row>
    <row r="86" spans="1:9" s="1" customFormat="1" ht="33" customHeight="1" x14ac:dyDescent="0.15">
      <c r="A86" s="9"/>
      <c r="B86" s="9"/>
      <c r="C86" s="11"/>
      <c r="D86" s="11"/>
      <c r="E86" s="9"/>
      <c r="F86" s="9"/>
      <c r="G86" s="10"/>
      <c r="H86" s="9"/>
      <c r="I86" s="9"/>
    </row>
    <row r="87" spans="1:9" s="1" customFormat="1" ht="33" customHeight="1" x14ac:dyDescent="0.15">
      <c r="A87" s="9"/>
      <c r="B87" s="9"/>
      <c r="C87" s="11"/>
      <c r="D87" s="11"/>
      <c r="E87" s="9"/>
      <c r="F87" s="9"/>
      <c r="G87" s="10"/>
      <c r="H87" s="9"/>
      <c r="I87" s="9"/>
    </row>
    <row r="88" spans="1:9" s="1" customFormat="1" ht="33" customHeight="1" x14ac:dyDescent="0.15">
      <c r="A88" s="9"/>
      <c r="B88" s="9"/>
      <c r="C88" s="11"/>
      <c r="D88" s="11"/>
      <c r="E88" s="9"/>
      <c r="F88" s="9"/>
      <c r="G88" s="10"/>
      <c r="H88" s="9"/>
      <c r="I88" s="9"/>
    </row>
    <row r="89" spans="1:9" s="17" customFormat="1" ht="33" customHeight="1" x14ac:dyDescent="0.15">
      <c r="A89" s="32" t="s">
        <v>55</v>
      </c>
      <c r="B89" s="32"/>
      <c r="C89" s="32"/>
      <c r="D89" s="32"/>
      <c r="E89" s="32"/>
      <c r="F89" s="32"/>
      <c r="G89" s="33"/>
      <c r="H89" s="13">
        <f>SUM(H77:H88)-H78</f>
        <v>0</v>
      </c>
      <c r="I89" s="13"/>
    </row>
    <row r="90" spans="1:9" s="17" customFormat="1" ht="33" customHeight="1" x14ac:dyDescent="0.15">
      <c r="A90" s="32" t="s">
        <v>147</v>
      </c>
      <c r="B90" s="32"/>
      <c r="C90" s="32"/>
      <c r="D90" s="32"/>
      <c r="E90" s="32"/>
      <c r="F90" s="32"/>
      <c r="G90" s="33"/>
      <c r="H90" s="13">
        <f>H89+H71+H51+H33+H19</f>
        <v>0</v>
      </c>
      <c r="I90" s="13"/>
    </row>
    <row r="91" spans="1:9" s="1" customFormat="1" ht="26.25" customHeight="1" x14ac:dyDescent="0.15">
      <c r="A91" s="14"/>
      <c r="B91" s="14"/>
      <c r="C91" s="15"/>
      <c r="D91" s="15"/>
      <c r="E91" s="14"/>
      <c r="F91" s="14"/>
      <c r="G91" s="16"/>
      <c r="H91" s="14"/>
      <c r="I91" s="14"/>
    </row>
    <row r="92" spans="1:9" s="1" customFormat="1" ht="18.75" customHeight="1" x14ac:dyDescent="0.15">
      <c r="A92" s="14"/>
      <c r="B92" s="14"/>
      <c r="C92" s="15"/>
      <c r="D92" s="15"/>
      <c r="E92" s="14"/>
      <c r="F92" s="14"/>
      <c r="G92" s="16"/>
      <c r="H92" s="4"/>
      <c r="I92" s="4"/>
    </row>
  </sheetData>
  <sheetProtection algorithmName="SHA-512" hashValue="QfHG2JL04WOuxG0dxA3mLISl3IK4RHhCrDqbhAiAbWPvwOLr5moHPvR3Yl/tIHKYzjOAODYTPNbk69QwSeRTTg==" saltValue="tdfoDcIkPpsafLQJkhpOog==" spinCount="100000" sheet="1" objects="1"/>
  <protectedRanges>
    <protectedRange sqref="G6:G14 G17:G18 G25:G28 G31:G32 G39:G49 G58:G65 G68:G70 G77" name="综合单价"/>
  </protectedRanges>
  <mergeCells count="61">
    <mergeCell ref="E75:E76"/>
    <mergeCell ref="F3:F4"/>
    <mergeCell ref="F23:F24"/>
    <mergeCell ref="F37:F38"/>
    <mergeCell ref="F55:F56"/>
    <mergeCell ref="F75:F76"/>
    <mergeCell ref="C75:C76"/>
    <mergeCell ref="D3:D4"/>
    <mergeCell ref="D23:D24"/>
    <mergeCell ref="D37:D38"/>
    <mergeCell ref="D55:D56"/>
    <mergeCell ref="D75:D76"/>
    <mergeCell ref="G75:I75"/>
    <mergeCell ref="A78:G78"/>
    <mergeCell ref="A89:G89"/>
    <mergeCell ref="A90:G90"/>
    <mergeCell ref="A3:A4"/>
    <mergeCell ref="A23:A24"/>
    <mergeCell ref="A37:A38"/>
    <mergeCell ref="A55:A56"/>
    <mergeCell ref="A75:A76"/>
    <mergeCell ref="B3:B4"/>
    <mergeCell ref="B23:B24"/>
    <mergeCell ref="B37:B38"/>
    <mergeCell ref="B55:B56"/>
    <mergeCell ref="B75:B76"/>
    <mergeCell ref="C3:C4"/>
    <mergeCell ref="C23:C24"/>
    <mergeCell ref="G55:I55"/>
    <mergeCell ref="A66:G66"/>
    <mergeCell ref="A71:G71"/>
    <mergeCell ref="A73:I73"/>
    <mergeCell ref="A74:F74"/>
    <mergeCell ref="H74:I74"/>
    <mergeCell ref="C55:C56"/>
    <mergeCell ref="E55:E56"/>
    <mergeCell ref="G37:I37"/>
    <mergeCell ref="A50:G50"/>
    <mergeCell ref="A51:G51"/>
    <mergeCell ref="A53:I53"/>
    <mergeCell ref="A54:F54"/>
    <mergeCell ref="H54:I54"/>
    <mergeCell ref="C37:C38"/>
    <mergeCell ref="E37:E38"/>
    <mergeCell ref="A29:G29"/>
    <mergeCell ref="A33:G33"/>
    <mergeCell ref="A35:I35"/>
    <mergeCell ref="A36:F36"/>
    <mergeCell ref="H36:I36"/>
    <mergeCell ref="A19:G19"/>
    <mergeCell ref="A21:I21"/>
    <mergeCell ref="A22:F22"/>
    <mergeCell ref="H22:I22"/>
    <mergeCell ref="G23:I23"/>
    <mergeCell ref="E23:E24"/>
    <mergeCell ref="A1:I1"/>
    <mergeCell ref="A2:F2"/>
    <mergeCell ref="H2:I2"/>
    <mergeCell ref="G3:I3"/>
    <mergeCell ref="A15:G15"/>
    <mergeCell ref="E3:E4"/>
  </mergeCells>
  <phoneticPr fontId="7" type="noConversion"/>
  <pageMargins left="0.75" right="0.75" top="1" bottom="1" header="0.51180555555555596" footer="0.51180555555555596"/>
  <pageSetup paperSize="9" scale="93" orientation="portrait" r:id="rId1"/>
  <rowBreaks count="4" manualBreakCount="4">
    <brk id="19" max="16383" man="1"/>
    <brk id="33" max="16383" man="1"/>
    <brk id="51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1"/>
  <sheetViews>
    <sheetView tabSelected="1" view="pageBreakPreview" zoomScaleNormal="100" zoomScaleSheetLayoutView="100" workbookViewId="0">
      <selection activeCell="G10" sqref="G10"/>
    </sheetView>
  </sheetViews>
  <sheetFormatPr defaultColWidth="6.75" defaultRowHeight="13.5" x14ac:dyDescent="0.15"/>
  <cols>
    <col min="1" max="1" width="4.875" style="2" customWidth="1"/>
    <col min="2" max="2" width="11" style="2" customWidth="1"/>
    <col min="3" max="3" width="11.5" style="1" customWidth="1"/>
    <col min="4" max="4" width="18.875" style="1" customWidth="1"/>
    <col min="5" max="5" width="4.75" style="2" customWidth="1"/>
    <col min="6" max="6" width="8.125" style="2" customWidth="1"/>
    <col min="7" max="7" width="10.625" style="3" customWidth="1"/>
    <col min="8" max="8" width="10.625" style="1" customWidth="1"/>
    <col min="9" max="9" width="11" style="2" customWidth="1"/>
    <col min="10" max="16382" width="6.75" style="1"/>
  </cols>
  <sheetData>
    <row r="1" spans="1:9" s="1" customFormat="1" ht="24" customHeight="1" x14ac:dyDescent="0.15">
      <c r="A1" s="4"/>
      <c r="B1" s="4"/>
      <c r="C1" s="5"/>
      <c r="D1" s="5"/>
      <c r="E1" s="4"/>
      <c r="F1" s="4"/>
      <c r="G1" s="6"/>
      <c r="H1" s="5"/>
      <c r="I1" s="4"/>
    </row>
    <row r="2" spans="1:9" s="1" customFormat="1" ht="29.25" customHeight="1" x14ac:dyDescent="0.15">
      <c r="A2" s="23" t="s">
        <v>0</v>
      </c>
      <c r="B2" s="23"/>
      <c r="C2" s="23"/>
      <c r="D2" s="23"/>
      <c r="E2" s="23"/>
      <c r="F2" s="23"/>
      <c r="G2" s="24"/>
      <c r="H2" s="23"/>
      <c r="I2" s="23"/>
    </row>
    <row r="3" spans="1:9" s="1" customFormat="1" ht="36.75" customHeight="1" x14ac:dyDescent="0.15">
      <c r="A3" s="25" t="s">
        <v>148</v>
      </c>
      <c r="B3" s="25"/>
      <c r="C3" s="25"/>
      <c r="D3" s="25"/>
      <c r="E3" s="25"/>
      <c r="F3" s="25"/>
      <c r="G3" s="7"/>
      <c r="H3" s="26" t="s">
        <v>149</v>
      </c>
      <c r="I3" s="26"/>
    </row>
    <row r="4" spans="1:9" s="1" customFormat="1" ht="18" customHeight="1" x14ac:dyDescent="0.15">
      <c r="A4" s="28" t="s">
        <v>3</v>
      </c>
      <c r="B4" s="28" t="s">
        <v>4</v>
      </c>
      <c r="C4" s="28" t="s">
        <v>5</v>
      </c>
      <c r="D4" s="28" t="s">
        <v>6</v>
      </c>
      <c r="E4" s="28" t="s">
        <v>7</v>
      </c>
      <c r="F4" s="28" t="s">
        <v>8</v>
      </c>
      <c r="G4" s="27" t="s">
        <v>9</v>
      </c>
      <c r="H4" s="28"/>
      <c r="I4" s="28"/>
    </row>
    <row r="5" spans="1:9" s="1" customFormat="1" ht="18" customHeight="1" x14ac:dyDescent="0.15">
      <c r="A5" s="28"/>
      <c r="B5" s="28"/>
      <c r="C5" s="28"/>
      <c r="D5" s="28"/>
      <c r="E5" s="28"/>
      <c r="F5" s="28"/>
      <c r="G5" s="10" t="s">
        <v>10</v>
      </c>
      <c r="H5" s="9" t="s">
        <v>11</v>
      </c>
      <c r="I5" s="9" t="s">
        <v>12</v>
      </c>
    </row>
    <row r="6" spans="1:9" s="1" customFormat="1" ht="18" customHeight="1" x14ac:dyDescent="0.15">
      <c r="A6" s="9"/>
      <c r="B6" s="9"/>
      <c r="C6" s="12" t="s">
        <v>150</v>
      </c>
      <c r="D6" s="11"/>
      <c r="E6" s="9"/>
      <c r="F6" s="9"/>
      <c r="G6" s="10"/>
      <c r="H6" s="11"/>
      <c r="I6" s="9"/>
    </row>
    <row r="7" spans="1:9" s="1" customFormat="1" ht="45" x14ac:dyDescent="0.15">
      <c r="A7" s="9">
        <v>1</v>
      </c>
      <c r="B7" s="9" t="s">
        <v>151</v>
      </c>
      <c r="C7" s="11" t="s">
        <v>152</v>
      </c>
      <c r="D7" s="11" t="s">
        <v>153</v>
      </c>
      <c r="E7" s="9" t="s">
        <v>41</v>
      </c>
      <c r="F7" s="10">
        <v>5620</v>
      </c>
      <c r="G7" s="10"/>
      <c r="H7" s="9">
        <f>ROUND(F7*G7,0)</f>
        <v>0</v>
      </c>
      <c r="I7" s="9"/>
    </row>
    <row r="8" spans="1:9" s="1" customFormat="1" ht="59.25" customHeight="1" x14ac:dyDescent="0.15">
      <c r="A8" s="9">
        <v>2</v>
      </c>
      <c r="B8" s="9" t="s">
        <v>154</v>
      </c>
      <c r="C8" s="11" t="s">
        <v>152</v>
      </c>
      <c r="D8" s="11" t="s">
        <v>155</v>
      </c>
      <c r="E8" s="9" t="s">
        <v>41</v>
      </c>
      <c r="F8" s="10">
        <v>780</v>
      </c>
      <c r="G8" s="10"/>
      <c r="H8" s="9">
        <f t="shared" ref="H8:H15" si="0">ROUND(F8*G8,0)</f>
        <v>0</v>
      </c>
      <c r="I8" s="9"/>
    </row>
    <row r="9" spans="1:9" s="1" customFormat="1" ht="59.25" customHeight="1" x14ac:dyDescent="0.15">
      <c r="A9" s="9">
        <v>3</v>
      </c>
      <c r="B9" s="9" t="s">
        <v>156</v>
      </c>
      <c r="C9" s="11" t="s">
        <v>152</v>
      </c>
      <c r="D9" s="11" t="s">
        <v>157</v>
      </c>
      <c r="E9" s="9" t="s">
        <v>41</v>
      </c>
      <c r="F9" s="10">
        <v>4600</v>
      </c>
      <c r="G9" s="10"/>
      <c r="H9" s="9">
        <f t="shared" si="0"/>
        <v>0</v>
      </c>
      <c r="I9" s="9"/>
    </row>
    <row r="10" spans="1:9" s="1" customFormat="1" ht="59.25" customHeight="1" x14ac:dyDescent="0.15">
      <c r="A10" s="9">
        <v>4</v>
      </c>
      <c r="B10" s="9" t="s">
        <v>158</v>
      </c>
      <c r="C10" s="11" t="s">
        <v>152</v>
      </c>
      <c r="D10" s="11" t="s">
        <v>159</v>
      </c>
      <c r="E10" s="9" t="s">
        <v>41</v>
      </c>
      <c r="F10" s="10">
        <v>610</v>
      </c>
      <c r="G10" s="10"/>
      <c r="H10" s="9">
        <f t="shared" si="0"/>
        <v>0</v>
      </c>
      <c r="I10" s="9"/>
    </row>
    <row r="11" spans="1:9" s="1" customFormat="1" ht="48" customHeight="1" x14ac:dyDescent="0.15">
      <c r="A11" s="9">
        <v>5</v>
      </c>
      <c r="B11" s="9" t="s">
        <v>160</v>
      </c>
      <c r="C11" s="11" t="s">
        <v>152</v>
      </c>
      <c r="D11" s="11" t="s">
        <v>161</v>
      </c>
      <c r="E11" s="9" t="s">
        <v>41</v>
      </c>
      <c r="F11" s="10">
        <v>2600</v>
      </c>
      <c r="G11" s="10"/>
      <c r="H11" s="9">
        <f t="shared" si="0"/>
        <v>0</v>
      </c>
      <c r="I11" s="9"/>
    </row>
    <row r="12" spans="1:9" s="1" customFormat="1" ht="48" customHeight="1" x14ac:dyDescent="0.15">
      <c r="A12" s="9">
        <v>6</v>
      </c>
      <c r="B12" s="9" t="s">
        <v>162</v>
      </c>
      <c r="C12" s="11" t="s">
        <v>152</v>
      </c>
      <c r="D12" s="11" t="s">
        <v>163</v>
      </c>
      <c r="E12" s="9" t="s">
        <v>41</v>
      </c>
      <c r="F12" s="10">
        <v>260</v>
      </c>
      <c r="G12" s="10"/>
      <c r="H12" s="9">
        <f t="shared" si="0"/>
        <v>0</v>
      </c>
      <c r="I12" s="9"/>
    </row>
    <row r="13" spans="1:9" s="1" customFormat="1" ht="48" customHeight="1" x14ac:dyDescent="0.15">
      <c r="A13" s="9">
        <v>7</v>
      </c>
      <c r="B13" s="9" t="s">
        <v>164</v>
      </c>
      <c r="C13" s="11" t="s">
        <v>165</v>
      </c>
      <c r="D13" s="11" t="s">
        <v>166</v>
      </c>
      <c r="E13" s="9" t="s">
        <v>18</v>
      </c>
      <c r="F13" s="10">
        <v>4257</v>
      </c>
      <c r="G13" s="10"/>
      <c r="H13" s="9">
        <f t="shared" si="0"/>
        <v>0</v>
      </c>
      <c r="I13" s="9"/>
    </row>
    <row r="14" spans="1:9" s="1" customFormat="1" ht="48" customHeight="1" x14ac:dyDescent="0.15">
      <c r="A14" s="9">
        <v>8</v>
      </c>
      <c r="B14" s="9" t="s">
        <v>167</v>
      </c>
      <c r="C14" s="11" t="s">
        <v>152</v>
      </c>
      <c r="D14" s="11" t="s">
        <v>168</v>
      </c>
      <c r="E14" s="9" t="s">
        <v>41</v>
      </c>
      <c r="F14" s="10">
        <v>400</v>
      </c>
      <c r="G14" s="10"/>
      <c r="H14" s="9">
        <f t="shared" si="0"/>
        <v>0</v>
      </c>
      <c r="I14" s="9"/>
    </row>
    <row r="15" spans="1:9" s="1" customFormat="1" ht="48" customHeight="1" x14ac:dyDescent="0.15">
      <c r="A15" s="9">
        <v>9</v>
      </c>
      <c r="B15" s="9" t="s">
        <v>169</v>
      </c>
      <c r="C15" s="11" t="s">
        <v>152</v>
      </c>
      <c r="D15" s="11" t="s">
        <v>170</v>
      </c>
      <c r="E15" s="9" t="s">
        <v>41</v>
      </c>
      <c r="F15" s="10">
        <v>220</v>
      </c>
      <c r="G15" s="10"/>
      <c r="H15" s="9">
        <f t="shared" si="0"/>
        <v>0</v>
      </c>
      <c r="I15" s="9"/>
    </row>
    <row r="16" spans="1:9" s="1" customFormat="1" ht="26.25" customHeight="1" x14ac:dyDescent="0.15">
      <c r="A16" s="32" t="s">
        <v>55</v>
      </c>
      <c r="B16" s="32"/>
      <c r="C16" s="32"/>
      <c r="D16" s="32"/>
      <c r="E16" s="32"/>
      <c r="F16" s="32"/>
      <c r="G16" s="33"/>
      <c r="H16" s="13">
        <f>SUM(H7:H15)</f>
        <v>0</v>
      </c>
      <c r="I16" s="9"/>
    </row>
    <row r="17" spans="1:9" s="1" customFormat="1" ht="24" customHeight="1" x14ac:dyDescent="0.15">
      <c r="A17" s="4"/>
      <c r="B17" s="4"/>
      <c r="C17" s="5"/>
      <c r="D17" s="5"/>
      <c r="E17" s="4"/>
      <c r="F17" s="4"/>
      <c r="G17" s="6"/>
      <c r="H17" s="5"/>
      <c r="I17" s="4"/>
    </row>
    <row r="18" spans="1:9" s="1" customFormat="1" ht="29.25" customHeight="1" x14ac:dyDescent="0.15">
      <c r="A18" s="23" t="s">
        <v>0</v>
      </c>
      <c r="B18" s="23"/>
      <c r="C18" s="23"/>
      <c r="D18" s="23"/>
      <c r="E18" s="23"/>
      <c r="F18" s="23"/>
      <c r="G18" s="24"/>
      <c r="H18" s="23"/>
      <c r="I18" s="23"/>
    </row>
    <row r="19" spans="1:9" s="1" customFormat="1" ht="36.75" customHeight="1" x14ac:dyDescent="0.15">
      <c r="A19" s="25" t="s">
        <v>148</v>
      </c>
      <c r="B19" s="25"/>
      <c r="C19" s="25"/>
      <c r="D19" s="25"/>
      <c r="E19" s="25"/>
      <c r="F19" s="25"/>
      <c r="G19" s="7"/>
      <c r="H19" s="26" t="s">
        <v>171</v>
      </c>
      <c r="I19" s="26"/>
    </row>
    <row r="20" spans="1:9" s="1" customFormat="1" ht="18" customHeight="1" x14ac:dyDescent="0.15">
      <c r="A20" s="28" t="s">
        <v>3</v>
      </c>
      <c r="B20" s="28" t="s">
        <v>4</v>
      </c>
      <c r="C20" s="28" t="s">
        <v>5</v>
      </c>
      <c r="D20" s="28" t="s">
        <v>6</v>
      </c>
      <c r="E20" s="28" t="s">
        <v>7</v>
      </c>
      <c r="F20" s="28" t="s">
        <v>8</v>
      </c>
      <c r="G20" s="27" t="s">
        <v>9</v>
      </c>
      <c r="H20" s="28"/>
      <c r="I20" s="28"/>
    </row>
    <row r="21" spans="1:9" s="1" customFormat="1" ht="18" customHeight="1" x14ac:dyDescent="0.15">
      <c r="A21" s="28"/>
      <c r="B21" s="28"/>
      <c r="C21" s="28"/>
      <c r="D21" s="28"/>
      <c r="E21" s="28"/>
      <c r="F21" s="28"/>
      <c r="G21" s="10" t="s">
        <v>10</v>
      </c>
      <c r="H21" s="9" t="s">
        <v>11</v>
      </c>
      <c r="I21" s="9" t="s">
        <v>12</v>
      </c>
    </row>
    <row r="22" spans="1:9" s="1" customFormat="1" ht="59.25" customHeight="1" x14ac:dyDescent="0.15">
      <c r="A22" s="9">
        <v>10</v>
      </c>
      <c r="B22" s="9" t="s">
        <v>172</v>
      </c>
      <c r="C22" s="11" t="s">
        <v>152</v>
      </c>
      <c r="D22" s="11" t="s">
        <v>173</v>
      </c>
      <c r="E22" s="9" t="s">
        <v>41</v>
      </c>
      <c r="F22" s="10">
        <v>6</v>
      </c>
      <c r="G22" s="10"/>
      <c r="H22" s="9">
        <f>ROUND(F22*G22,0)</f>
        <v>0</v>
      </c>
      <c r="I22" s="9"/>
    </row>
    <row r="23" spans="1:9" s="1" customFormat="1" ht="59.25" customHeight="1" x14ac:dyDescent="0.15">
      <c r="A23" s="9">
        <v>11</v>
      </c>
      <c r="B23" s="9" t="s">
        <v>174</v>
      </c>
      <c r="C23" s="11" t="s">
        <v>152</v>
      </c>
      <c r="D23" s="11" t="s">
        <v>175</v>
      </c>
      <c r="E23" s="9" t="s">
        <v>41</v>
      </c>
      <c r="F23" s="10">
        <v>72</v>
      </c>
      <c r="G23" s="10"/>
      <c r="H23" s="9">
        <f t="shared" ref="H23:H28" si="1">ROUND(F23*G23,0)</f>
        <v>0</v>
      </c>
      <c r="I23" s="9"/>
    </row>
    <row r="24" spans="1:9" s="1" customFormat="1" ht="59.25" customHeight="1" x14ac:dyDescent="0.15">
      <c r="A24" s="9">
        <v>12</v>
      </c>
      <c r="B24" s="9" t="s">
        <v>176</v>
      </c>
      <c r="C24" s="11" t="s">
        <v>177</v>
      </c>
      <c r="D24" s="11" t="s">
        <v>178</v>
      </c>
      <c r="E24" s="9" t="s">
        <v>18</v>
      </c>
      <c r="F24" s="10">
        <v>49.2</v>
      </c>
      <c r="G24" s="10"/>
      <c r="H24" s="9">
        <f t="shared" si="1"/>
        <v>0</v>
      </c>
      <c r="I24" s="9"/>
    </row>
    <row r="25" spans="1:9" s="1" customFormat="1" ht="36.75" customHeight="1" x14ac:dyDescent="0.15">
      <c r="A25" s="9">
        <v>13</v>
      </c>
      <c r="B25" s="9" t="s">
        <v>179</v>
      </c>
      <c r="C25" s="11" t="s">
        <v>180</v>
      </c>
      <c r="D25" s="11" t="s">
        <v>181</v>
      </c>
      <c r="E25" s="9" t="s">
        <v>89</v>
      </c>
      <c r="F25" s="9">
        <v>80</v>
      </c>
      <c r="G25" s="10"/>
      <c r="H25" s="9">
        <f t="shared" si="1"/>
        <v>0</v>
      </c>
      <c r="I25" s="9"/>
    </row>
    <row r="26" spans="1:9" s="1" customFormat="1" ht="36.75" customHeight="1" x14ac:dyDescent="0.15">
      <c r="A26" s="9">
        <v>14</v>
      </c>
      <c r="B26" s="9" t="s">
        <v>182</v>
      </c>
      <c r="C26" s="11" t="s">
        <v>180</v>
      </c>
      <c r="D26" s="11" t="s">
        <v>183</v>
      </c>
      <c r="E26" s="9" t="s">
        <v>89</v>
      </c>
      <c r="F26" s="9">
        <v>4</v>
      </c>
      <c r="G26" s="10"/>
      <c r="H26" s="9">
        <f t="shared" si="1"/>
        <v>0</v>
      </c>
      <c r="I26" s="9"/>
    </row>
    <row r="27" spans="1:9" s="1" customFormat="1" ht="36.75" customHeight="1" x14ac:dyDescent="0.15">
      <c r="A27" s="9">
        <v>15</v>
      </c>
      <c r="B27" s="9" t="s">
        <v>184</v>
      </c>
      <c r="C27" s="11" t="s">
        <v>180</v>
      </c>
      <c r="D27" s="11" t="s">
        <v>185</v>
      </c>
      <c r="E27" s="9" t="s">
        <v>89</v>
      </c>
      <c r="F27" s="9">
        <v>94</v>
      </c>
      <c r="G27" s="10"/>
      <c r="H27" s="9">
        <f t="shared" si="1"/>
        <v>0</v>
      </c>
      <c r="I27" s="9"/>
    </row>
    <row r="28" spans="1:9" s="1" customFormat="1" ht="48" customHeight="1" x14ac:dyDescent="0.15">
      <c r="A28" s="9">
        <v>16</v>
      </c>
      <c r="B28" s="9" t="s">
        <v>186</v>
      </c>
      <c r="C28" s="11" t="s">
        <v>180</v>
      </c>
      <c r="D28" s="11" t="s">
        <v>187</v>
      </c>
      <c r="E28" s="9" t="s">
        <v>89</v>
      </c>
      <c r="F28" s="9">
        <v>25</v>
      </c>
      <c r="G28" s="10"/>
      <c r="H28" s="9">
        <f t="shared" si="1"/>
        <v>0</v>
      </c>
      <c r="I28" s="9"/>
    </row>
    <row r="29" spans="1:9" s="1" customFormat="1" ht="18" customHeight="1" x14ac:dyDescent="0.15">
      <c r="A29" s="29" t="s">
        <v>46</v>
      </c>
      <c r="B29" s="30"/>
      <c r="C29" s="30"/>
      <c r="D29" s="30"/>
      <c r="E29" s="30"/>
      <c r="F29" s="30"/>
      <c r="G29" s="34"/>
      <c r="H29" s="13">
        <f>SUM(H22:H28)+H16</f>
        <v>0</v>
      </c>
      <c r="I29" s="9"/>
    </row>
    <row r="30" spans="1:9" s="1" customFormat="1" ht="18" customHeight="1" x14ac:dyDescent="0.15">
      <c r="A30" s="9"/>
      <c r="B30" s="9"/>
      <c r="C30" s="11"/>
      <c r="D30" s="11"/>
      <c r="E30" s="9"/>
      <c r="F30" s="9"/>
      <c r="G30" s="10"/>
      <c r="H30" s="11"/>
      <c r="I30" s="9"/>
    </row>
    <row r="31" spans="1:9" s="1" customFormat="1" ht="18" customHeight="1" x14ac:dyDescent="0.15">
      <c r="A31" s="9"/>
      <c r="B31" s="9"/>
      <c r="C31" s="11"/>
      <c r="D31" s="11"/>
      <c r="E31" s="9"/>
      <c r="F31" s="9"/>
      <c r="G31" s="10"/>
      <c r="H31" s="11"/>
      <c r="I31" s="9"/>
    </row>
    <row r="32" spans="1:9" s="1" customFormat="1" ht="18" customHeight="1" x14ac:dyDescent="0.15">
      <c r="A32" s="9"/>
      <c r="B32" s="9"/>
      <c r="C32" s="11"/>
      <c r="D32" s="11"/>
      <c r="E32" s="9"/>
      <c r="F32" s="9"/>
      <c r="G32" s="10"/>
      <c r="H32" s="11"/>
      <c r="I32" s="9"/>
    </row>
    <row r="33" spans="1:9" s="1" customFormat="1" ht="18" customHeight="1" x14ac:dyDescent="0.15">
      <c r="A33" s="9"/>
      <c r="B33" s="9"/>
      <c r="C33" s="11"/>
      <c r="D33" s="11"/>
      <c r="E33" s="9"/>
      <c r="F33" s="9"/>
      <c r="G33" s="10"/>
      <c r="H33" s="11"/>
      <c r="I33" s="9"/>
    </row>
    <row r="34" spans="1:9" s="1" customFormat="1" ht="18" customHeight="1" x14ac:dyDescent="0.15">
      <c r="A34" s="9"/>
      <c r="B34" s="9"/>
      <c r="C34" s="11"/>
      <c r="D34" s="11"/>
      <c r="E34" s="9"/>
      <c r="F34" s="9"/>
      <c r="G34" s="10"/>
      <c r="H34" s="11"/>
      <c r="I34" s="9"/>
    </row>
    <row r="35" spans="1:9" s="1" customFormat="1" ht="18" customHeight="1" x14ac:dyDescent="0.15">
      <c r="A35" s="9"/>
      <c r="B35" s="9"/>
      <c r="C35" s="11"/>
      <c r="D35" s="11"/>
      <c r="E35" s="9"/>
      <c r="F35" s="9"/>
      <c r="G35" s="10"/>
      <c r="H35" s="11"/>
      <c r="I35" s="9"/>
    </row>
    <row r="36" spans="1:9" s="1" customFormat="1" ht="18" customHeight="1" x14ac:dyDescent="0.15">
      <c r="A36" s="9"/>
      <c r="B36" s="9"/>
      <c r="C36" s="11"/>
      <c r="D36" s="11"/>
      <c r="E36" s="9"/>
      <c r="F36" s="9"/>
      <c r="G36" s="10"/>
      <c r="H36" s="11"/>
      <c r="I36" s="9"/>
    </row>
    <row r="37" spans="1:9" s="1" customFormat="1" ht="18" customHeight="1" x14ac:dyDescent="0.15">
      <c r="A37" s="9"/>
      <c r="B37" s="9"/>
      <c r="C37" s="11"/>
      <c r="D37" s="11"/>
      <c r="E37" s="9"/>
      <c r="F37" s="9"/>
      <c r="G37" s="10"/>
      <c r="H37" s="11"/>
      <c r="I37" s="9"/>
    </row>
    <row r="38" spans="1:9" s="1" customFormat="1" ht="30.95" customHeight="1" x14ac:dyDescent="0.15">
      <c r="A38" s="32" t="s">
        <v>55</v>
      </c>
      <c r="B38" s="32"/>
      <c r="C38" s="32"/>
      <c r="D38" s="32"/>
      <c r="E38" s="32"/>
      <c r="F38" s="32"/>
      <c r="G38" s="32"/>
      <c r="H38" s="13">
        <f>SUM(H22:H37)-H29</f>
        <v>0</v>
      </c>
      <c r="I38" s="9"/>
    </row>
    <row r="39" spans="1:9" s="1" customFormat="1" ht="30.95" customHeight="1" x14ac:dyDescent="0.15">
      <c r="A39" s="32" t="s">
        <v>147</v>
      </c>
      <c r="B39" s="32"/>
      <c r="C39" s="32"/>
      <c r="D39" s="32"/>
      <c r="E39" s="32"/>
      <c r="F39" s="32"/>
      <c r="G39" s="32"/>
      <c r="H39" s="13">
        <f>H38+H16</f>
        <v>0</v>
      </c>
      <c r="I39" s="9"/>
    </row>
    <row r="40" spans="1:9" s="1" customFormat="1" ht="26.25" customHeight="1" x14ac:dyDescent="0.15">
      <c r="A40" s="14"/>
      <c r="B40" s="14"/>
      <c r="C40" s="15"/>
      <c r="D40" s="15"/>
      <c r="E40" s="14"/>
      <c r="F40" s="14"/>
      <c r="G40" s="16"/>
      <c r="H40" s="15"/>
      <c r="I40" s="14"/>
    </row>
    <row r="41" spans="1:9" s="1" customFormat="1" ht="18.75" customHeight="1" x14ac:dyDescent="0.15">
      <c r="A41" s="14"/>
      <c r="B41" s="14"/>
      <c r="C41" s="15"/>
      <c r="D41" s="15"/>
      <c r="E41" s="14"/>
      <c r="F41" s="14"/>
      <c r="G41" s="16"/>
      <c r="H41" s="5"/>
      <c r="I41" s="4"/>
    </row>
  </sheetData>
  <sheetProtection algorithmName="SHA-512" hashValue="dbEBOE/VeAcU07nQ0QZawD91l/8Wq+DTIAACdy9ck7KQLzw3ojdHq0FDqHmIKgyMtqHUf1l3QVoL+du0PS5Fww==" saltValue="I8cyhuT+DKDEkOFQZWwwPg==" spinCount="100000" sheet="1" objects="1"/>
  <protectedRanges>
    <protectedRange sqref="G7:G15 G22:G28" name="综合单价"/>
  </protectedRanges>
  <mergeCells count="24">
    <mergeCell ref="A38:G38"/>
    <mergeCell ref="A39:G39"/>
    <mergeCell ref="A4:A5"/>
    <mergeCell ref="A20:A21"/>
    <mergeCell ref="B4:B5"/>
    <mergeCell ref="B20:B21"/>
    <mergeCell ref="C4:C5"/>
    <mergeCell ref="C20:C21"/>
    <mergeCell ref="D4:D5"/>
    <mergeCell ref="D20:D21"/>
    <mergeCell ref="E4:E5"/>
    <mergeCell ref="E20:E21"/>
    <mergeCell ref="F4:F5"/>
    <mergeCell ref="F20:F21"/>
    <mergeCell ref="A18:I18"/>
    <mergeCell ref="A19:F19"/>
    <mergeCell ref="H19:I19"/>
    <mergeCell ref="G20:I20"/>
    <mergeCell ref="A29:G29"/>
    <mergeCell ref="A2:I2"/>
    <mergeCell ref="A3:F3"/>
    <mergeCell ref="H3:I3"/>
    <mergeCell ref="G4:I4"/>
    <mergeCell ref="A16:G16"/>
  </mergeCells>
  <phoneticPr fontId="7" type="noConversion"/>
  <pageMargins left="0.75" right="0.75" top="1" bottom="1" header="0.51180555555555596" footer="0.51180555555555596"/>
  <pageSetup paperSize="9" scale="96" orientation="portrait" r:id="rId1"/>
  <rowBreaks count="1" manualBreakCount="1">
    <brk id="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道路工程</vt:lpstr>
      <vt:lpstr>交通工程</vt:lpstr>
      <vt:lpstr>交通工程!Print_Area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</dc:creator>
  <cp:lastModifiedBy>Lianguo Gong</cp:lastModifiedBy>
  <dcterms:created xsi:type="dcterms:W3CDTF">2017-02-07T00:54:00Z</dcterms:created>
  <dcterms:modified xsi:type="dcterms:W3CDTF">2017-02-12T02:55:19Z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